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8904"/>
  </bookViews>
  <sheets>
    <sheet name="Примерное меню 2024-2025г " sheetId="1" r:id="rId1"/>
    <sheet name="Диетическое меню" sheetId="2" r:id="rId2"/>
    <sheet name="Лист3" sheetId="3" r:id="rId3"/>
  </sheets>
  <definedNames>
    <definedName name="_xlnm.Print_Area" localSheetId="0">'Примерное меню 2024-2025г '!$A$1:$G$241</definedName>
  </definedNames>
  <calcPr calcId="162913"/>
</workbook>
</file>

<file path=xl/calcChain.xml><?xml version="1.0" encoding="utf-8"?>
<calcChain xmlns="http://schemas.openxmlformats.org/spreadsheetml/2006/main">
  <c r="D235" i="1" l="1"/>
  <c r="E235" i="1"/>
  <c r="F235" i="1"/>
  <c r="G235" i="1"/>
  <c r="E181" i="1"/>
  <c r="F181" i="1"/>
  <c r="G181" i="1"/>
  <c r="D181" i="1"/>
  <c r="D189" i="1"/>
  <c r="E189" i="1"/>
  <c r="F189" i="1"/>
  <c r="G189" i="1"/>
  <c r="C189" i="1"/>
  <c r="D166" i="1"/>
  <c r="E166" i="1"/>
  <c r="F166" i="1"/>
  <c r="G166" i="1"/>
  <c r="C166" i="1"/>
  <c r="C171" i="1" s="1"/>
  <c r="D143" i="1"/>
  <c r="E143" i="1"/>
  <c r="F143" i="1"/>
  <c r="G143" i="1"/>
  <c r="C143" i="1"/>
  <c r="C148" i="1" s="1"/>
  <c r="D115" i="1"/>
  <c r="E115" i="1"/>
  <c r="F115" i="1"/>
  <c r="G115" i="1"/>
  <c r="C120" i="1"/>
  <c r="D93" i="1"/>
  <c r="E93" i="1"/>
  <c r="F93" i="1"/>
  <c r="G93" i="1"/>
  <c r="C98" i="1"/>
  <c r="D71" i="1"/>
  <c r="E71" i="1"/>
  <c r="F71" i="1"/>
  <c r="G71" i="1"/>
  <c r="C71" i="1"/>
  <c r="C76" i="1" s="1"/>
  <c r="D47" i="1"/>
  <c r="E47" i="1"/>
  <c r="F47" i="1"/>
  <c r="G47" i="1"/>
  <c r="C47" i="1"/>
  <c r="D25" i="1"/>
  <c r="E25" i="1"/>
  <c r="F25" i="1"/>
  <c r="G25" i="1"/>
  <c r="C25" i="1"/>
  <c r="C30" i="1" s="1"/>
  <c r="D239" i="1" l="1"/>
  <c r="E239" i="1"/>
  <c r="F239" i="1"/>
  <c r="G239" i="1"/>
  <c r="C239" i="1"/>
  <c r="C240" i="1" s="1"/>
  <c r="D227" i="1"/>
  <c r="E227" i="1"/>
  <c r="F227" i="1"/>
  <c r="G227" i="1"/>
  <c r="G240" i="1" l="1"/>
  <c r="F240" i="1"/>
  <c r="D240" i="1"/>
  <c r="E240" i="1"/>
  <c r="D216" i="1"/>
  <c r="E216" i="1"/>
  <c r="F216" i="1"/>
  <c r="G216" i="1"/>
  <c r="C216" i="1"/>
  <c r="C217" i="1" s="1"/>
  <c r="D211" i="1"/>
  <c r="E211" i="1"/>
  <c r="F211" i="1"/>
  <c r="G211" i="1"/>
  <c r="D204" i="1" l="1"/>
  <c r="D217" i="1" s="1"/>
  <c r="E204" i="1"/>
  <c r="E217" i="1" s="1"/>
  <c r="F204" i="1"/>
  <c r="F217" i="1" s="1"/>
  <c r="G204" i="1"/>
  <c r="G217" i="1" s="1"/>
  <c r="D193" i="1"/>
  <c r="E193" i="1"/>
  <c r="E194" i="1" s="1"/>
  <c r="F193" i="1"/>
  <c r="F194" i="1" s="1"/>
  <c r="G193" i="1"/>
  <c r="G194" i="1" s="1"/>
  <c r="C193" i="1"/>
  <c r="C194" i="1" s="1"/>
  <c r="D170" i="1"/>
  <c r="E170" i="1"/>
  <c r="F170" i="1"/>
  <c r="G170" i="1"/>
  <c r="D158" i="1"/>
  <c r="D171" i="1" s="1"/>
  <c r="E158" i="1"/>
  <c r="F158" i="1"/>
  <c r="G158" i="1"/>
  <c r="G171" i="1" s="1"/>
  <c r="F171" i="1" l="1"/>
  <c r="E171" i="1"/>
  <c r="D194" i="1"/>
  <c r="D147" i="1"/>
  <c r="E147" i="1"/>
  <c r="F147" i="1"/>
  <c r="G147" i="1"/>
  <c r="D136" i="1"/>
  <c r="D148" i="1" s="1"/>
  <c r="E136" i="1"/>
  <c r="E148" i="1" s="1"/>
  <c r="F136" i="1"/>
  <c r="G136" i="1"/>
  <c r="G148" i="1" s="1"/>
  <c r="D119" i="1"/>
  <c r="E119" i="1"/>
  <c r="F119" i="1"/>
  <c r="G119" i="1"/>
  <c r="D108" i="1"/>
  <c r="D120" i="1" s="1"/>
  <c r="E108" i="1"/>
  <c r="F108" i="1"/>
  <c r="G108" i="1"/>
  <c r="G120" i="1" s="1"/>
  <c r="D97" i="1"/>
  <c r="E97" i="1"/>
  <c r="F97" i="1"/>
  <c r="G97" i="1"/>
  <c r="D86" i="1"/>
  <c r="D98" i="1" s="1"/>
  <c r="E86" i="1"/>
  <c r="F86" i="1"/>
  <c r="G86" i="1"/>
  <c r="G98" i="1" s="1"/>
  <c r="D75" i="1"/>
  <c r="D76" i="1" s="1"/>
  <c r="E75" i="1"/>
  <c r="F75" i="1"/>
  <c r="G75" i="1"/>
  <c r="E63" i="1"/>
  <c r="F63" i="1"/>
  <c r="G63" i="1"/>
  <c r="D52" i="1"/>
  <c r="E52" i="1"/>
  <c r="F52" i="1"/>
  <c r="G52" i="1"/>
  <c r="C52" i="1"/>
  <c r="C53" i="1" s="1"/>
  <c r="C241" i="1" s="1"/>
  <c r="G40" i="1"/>
  <c r="F40" i="1"/>
  <c r="E40" i="1"/>
  <c r="D40" i="1"/>
  <c r="G29" i="1"/>
  <c r="F29" i="1"/>
  <c r="E29" i="1"/>
  <c r="D29" i="1"/>
  <c r="D18" i="1"/>
  <c r="G18" i="1"/>
  <c r="F18" i="1"/>
  <c r="E18" i="1"/>
  <c r="F148" i="1" l="1"/>
  <c r="F120" i="1"/>
  <c r="E120" i="1"/>
  <c r="E98" i="1"/>
  <c r="F98" i="1"/>
  <c r="D53" i="1"/>
  <c r="F53" i="1"/>
  <c r="E53" i="1"/>
  <c r="G30" i="1"/>
  <c r="F76" i="1"/>
  <c r="G53" i="1"/>
  <c r="E30" i="1"/>
  <c r="F30" i="1"/>
  <c r="G76" i="1"/>
  <c r="D30" i="1"/>
  <c r="D241" i="1" s="1"/>
  <c r="E76" i="1"/>
  <c r="D80" i="2"/>
  <c r="D54" i="2"/>
  <c r="G241" i="1" l="1"/>
  <c r="F241" i="1"/>
  <c r="E241" i="1"/>
  <c r="P156" i="2"/>
  <c r="O156" i="2"/>
  <c r="N156" i="2"/>
  <c r="M156" i="2"/>
  <c r="L156" i="2"/>
  <c r="K156" i="2"/>
  <c r="J156" i="2"/>
  <c r="I156" i="2"/>
  <c r="H156" i="2"/>
  <c r="G156" i="2"/>
  <c r="F156" i="2"/>
  <c r="E156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P80" i="2"/>
  <c r="O80" i="2"/>
  <c r="N80" i="2"/>
  <c r="M80" i="2"/>
  <c r="L80" i="2"/>
  <c r="K80" i="2"/>
  <c r="J80" i="2"/>
  <c r="I80" i="2"/>
  <c r="H80" i="2"/>
  <c r="G80" i="2"/>
  <c r="F80" i="2"/>
  <c r="E80" i="2"/>
  <c r="P67" i="2"/>
  <c r="O67" i="2"/>
  <c r="N67" i="2"/>
  <c r="M67" i="2"/>
  <c r="L67" i="2"/>
  <c r="K67" i="2"/>
  <c r="J67" i="2"/>
  <c r="I67" i="2"/>
  <c r="H67" i="2"/>
  <c r="G67" i="2"/>
  <c r="F67" i="2"/>
  <c r="E67" i="2"/>
  <c r="P54" i="2"/>
  <c r="O54" i="2"/>
  <c r="N54" i="2"/>
  <c r="M54" i="2"/>
  <c r="L54" i="2"/>
  <c r="K54" i="2"/>
  <c r="J54" i="2"/>
  <c r="I54" i="2"/>
  <c r="H54" i="2"/>
  <c r="G54" i="2"/>
  <c r="F54" i="2"/>
  <c r="E54" i="2"/>
  <c r="P40" i="2"/>
  <c r="O40" i="2"/>
  <c r="N40" i="2"/>
  <c r="M40" i="2"/>
  <c r="L40" i="2"/>
  <c r="K40" i="2"/>
  <c r="J40" i="2"/>
  <c r="I40" i="2"/>
  <c r="H40" i="2"/>
  <c r="G40" i="2"/>
  <c r="F40" i="2"/>
  <c r="E40" i="2"/>
  <c r="P26" i="2"/>
  <c r="O26" i="2"/>
  <c r="N26" i="2"/>
  <c r="M26" i="2"/>
  <c r="L26" i="2"/>
  <c r="K26" i="2"/>
  <c r="J26" i="2"/>
  <c r="I26" i="2"/>
  <c r="H26" i="2"/>
  <c r="G26" i="2"/>
  <c r="G157" i="2" s="1"/>
  <c r="F26" i="2"/>
  <c r="E26" i="2"/>
  <c r="E157" i="2" l="1"/>
  <c r="M157" i="2"/>
  <c r="J157" i="2"/>
  <c r="K157" i="2"/>
  <c r="O157" i="2"/>
  <c r="I157" i="2"/>
  <c r="F157" i="2"/>
  <c r="N157" i="2"/>
  <c r="H157" i="2"/>
  <c r="L157" i="2"/>
  <c r="P157" i="2"/>
</calcChain>
</file>

<file path=xl/sharedStrings.xml><?xml version="1.0" encoding="utf-8"?>
<sst xmlns="http://schemas.openxmlformats.org/spreadsheetml/2006/main" count="726" uniqueCount="168">
  <si>
    <t>№рец</t>
  </si>
  <si>
    <t>Пищевые вещества</t>
  </si>
  <si>
    <t>Энергетич</t>
  </si>
  <si>
    <t>витамины</t>
  </si>
  <si>
    <t>минеральн в-ва</t>
  </si>
  <si>
    <t>белки</t>
  </si>
  <si>
    <t>жиры</t>
  </si>
  <si>
    <t>углеводы</t>
  </si>
  <si>
    <t>ценность</t>
  </si>
  <si>
    <t>В 1</t>
  </si>
  <si>
    <t>С</t>
  </si>
  <si>
    <t>Са</t>
  </si>
  <si>
    <t>ккал</t>
  </si>
  <si>
    <t>Неделя: первая</t>
  </si>
  <si>
    <t>Сезон: осенне-зимний</t>
  </si>
  <si>
    <t>Возрастная категория: 7-11 лет</t>
  </si>
  <si>
    <t>итого</t>
  </si>
  <si>
    <t>обед</t>
  </si>
  <si>
    <t>картофельное пюре</t>
  </si>
  <si>
    <t>вторник</t>
  </si>
  <si>
    <t>среда</t>
  </si>
  <si>
    <t>четверг</t>
  </si>
  <si>
    <t>пятница</t>
  </si>
  <si>
    <t>Неделя: вторая</t>
  </si>
  <si>
    <t>Возрастная категория:7-11 лет</t>
  </si>
  <si>
    <t>A</t>
  </si>
  <si>
    <t>P</t>
  </si>
  <si>
    <t>Mg</t>
  </si>
  <si>
    <t>Е</t>
  </si>
  <si>
    <t>Прием пищи, наименованиеблюда</t>
  </si>
  <si>
    <t>Масса порции</t>
  </si>
  <si>
    <t xml:space="preserve"> Понедельник</t>
  </si>
  <si>
    <t>День:</t>
  </si>
  <si>
    <t>200</t>
  </si>
  <si>
    <t>хлеб пшеничный</t>
  </si>
  <si>
    <t xml:space="preserve">суп из овощей </t>
  </si>
  <si>
    <t>250</t>
  </si>
  <si>
    <t>компот из смеси сухофруктов</t>
  </si>
  <si>
    <t>салат из свеклы с сыром</t>
  </si>
  <si>
    <t>компот из свежих яблок</t>
  </si>
  <si>
    <t>картофель отварной</t>
  </si>
  <si>
    <t>компот из апельсинов</t>
  </si>
  <si>
    <t>108*</t>
  </si>
  <si>
    <t>109*</t>
  </si>
  <si>
    <t>Fe</t>
  </si>
  <si>
    <t>картофель отварной в молоке</t>
  </si>
  <si>
    <t>каша гречневая рассыпчатая</t>
  </si>
  <si>
    <t>суп картофельный с макар. изделиями</t>
  </si>
  <si>
    <t>суп с клецками</t>
  </si>
  <si>
    <t>птица тушеная в соусе</t>
  </si>
  <si>
    <t>суп картофельный с крупой</t>
  </si>
  <si>
    <t>со сметаной</t>
  </si>
  <si>
    <t>компот из сухофруктов</t>
  </si>
  <si>
    <t>компот из изюма</t>
  </si>
  <si>
    <t>компот из свежих  яблок</t>
  </si>
  <si>
    <t>рыба отварная</t>
  </si>
  <si>
    <t>соус польский</t>
  </si>
  <si>
    <t>457*</t>
  </si>
  <si>
    <t>суп лапша домашняя на курином бульоне</t>
  </si>
  <si>
    <t>напиток из плодов шиповника</t>
  </si>
  <si>
    <t>котлеты из кролика паровые</t>
  </si>
  <si>
    <t>плов из отварной говядины</t>
  </si>
  <si>
    <t>соус сметанный</t>
  </si>
  <si>
    <t>салат из моркови с яблоками</t>
  </si>
  <si>
    <t>биточки  паровые  из говядины с соусом</t>
  </si>
  <si>
    <t>кролик,тушенный в соусе сметанном</t>
  </si>
  <si>
    <t>макаронные изделия  отварные с маслом</t>
  </si>
  <si>
    <t>котлеты из кур паровые</t>
  </si>
  <si>
    <t>648***</t>
  </si>
  <si>
    <t>овощи тушеные в молочном соусе</t>
  </si>
  <si>
    <t>свекольная икра</t>
  </si>
  <si>
    <t>зразы из говядины с соусом паровые</t>
  </si>
  <si>
    <t>Сезон: осенний -зимний-весенний</t>
  </si>
  <si>
    <t>понедельник</t>
  </si>
  <si>
    <t>ИТОГО за 10 дней</t>
  </si>
  <si>
    <t>646***</t>
  </si>
  <si>
    <t>290/330</t>
  </si>
  <si>
    <t>281/330</t>
  </si>
  <si>
    <t>рис отварной</t>
  </si>
  <si>
    <t>икра овощная</t>
  </si>
  <si>
    <t>хлеб ржано-пшеничный</t>
  </si>
  <si>
    <t xml:space="preserve">овощи свежие </t>
  </si>
  <si>
    <t xml:space="preserve">овощи свежие  </t>
  </si>
  <si>
    <t>икра морковная</t>
  </si>
  <si>
    <t>суп с мясными фрикадельками</t>
  </si>
  <si>
    <t xml:space="preserve"> суп картофельный с рыбными фрикадельками</t>
  </si>
  <si>
    <t>46****</t>
  </si>
  <si>
    <t>суп перловый с овощами вегетарианский</t>
  </si>
  <si>
    <t xml:space="preserve">фрикадельки из говядины отварные </t>
  </si>
  <si>
    <t>100/60</t>
  </si>
  <si>
    <t>Гуляш из отварной говядины</t>
  </si>
  <si>
    <t>салат зеленый с огурцами</t>
  </si>
  <si>
    <t>салат из свежих огурцов</t>
  </si>
  <si>
    <t>200/100</t>
  </si>
  <si>
    <t xml:space="preserve">Приложение  </t>
  </si>
  <si>
    <t>заболеваниями, в общеобразовательных</t>
  </si>
  <si>
    <t>" от "____" ______________2023 года</t>
  </si>
  <si>
    <t>организациях Липецкой области</t>
  </si>
  <si>
    <t>Энергетич. ценность ккал</t>
  </si>
  <si>
    <t xml:space="preserve">к приказу "О направлении примерного лечебного </t>
  </si>
  <si>
    <t>Итого:</t>
  </si>
  <si>
    <t>полдник</t>
  </si>
  <si>
    <t>завтрак</t>
  </si>
  <si>
    <t>Итого за день:</t>
  </si>
  <si>
    <t>чай с сахаром</t>
  </si>
  <si>
    <t>салат овощной</t>
  </si>
  <si>
    <t>бутерброд с маслом</t>
  </si>
  <si>
    <t>чай с сахаром и лимоном</t>
  </si>
  <si>
    <t>50/5/10</t>
  </si>
  <si>
    <t>50/10</t>
  </si>
  <si>
    <t>омлет натуральный</t>
  </si>
  <si>
    <t>кисель</t>
  </si>
  <si>
    <t>жаркое по домашнему</t>
  </si>
  <si>
    <t>фрукты</t>
  </si>
  <si>
    <t xml:space="preserve">бутерброд с маслом </t>
  </si>
  <si>
    <t>130/10</t>
  </si>
  <si>
    <t>пирожок с повидлом</t>
  </si>
  <si>
    <t>пирожок с яблоком</t>
  </si>
  <si>
    <t>каша манная</t>
  </si>
  <si>
    <t>йогурт</t>
  </si>
  <si>
    <t xml:space="preserve">чай с сахаром </t>
  </si>
  <si>
    <t>каша молочная "Дружба"</t>
  </si>
  <si>
    <t>каша гречневая</t>
  </si>
  <si>
    <t>гуляш</t>
  </si>
  <si>
    <t>ряженка</t>
  </si>
  <si>
    <t>варенники ленивые</t>
  </si>
  <si>
    <t>омлет</t>
  </si>
  <si>
    <t>каша пшеная молочная</t>
  </si>
  <si>
    <t>макароны отварные с сыром</t>
  </si>
  <si>
    <t xml:space="preserve">суп картофельный с бобовыми на к/б </t>
  </si>
  <si>
    <t>плов из птицы</t>
  </si>
  <si>
    <t>булочка ванильная</t>
  </si>
  <si>
    <t>какао с молоком</t>
  </si>
  <si>
    <t>компот из  смеси сухофруктов</t>
  </si>
  <si>
    <t>рагу из овощей/птица отварная</t>
  </si>
  <si>
    <t>321/637</t>
  </si>
  <si>
    <t>суп картоф с крупой с рыбой</t>
  </si>
  <si>
    <t>каша из овсяных хлопьев мол жидк</t>
  </si>
  <si>
    <t>хлеб ржаной</t>
  </si>
  <si>
    <t>кофейный напиток с молоком</t>
  </si>
  <si>
    <t>суп молочный с макарон издел</t>
  </si>
  <si>
    <t>суп свекольный на к/б со сметаной</t>
  </si>
  <si>
    <t>рыба припущенная с овощами</t>
  </si>
  <si>
    <t xml:space="preserve">сырники из творога  </t>
  </si>
  <si>
    <t>каша вязкая с масл,с сах, мол(греч)</t>
  </si>
  <si>
    <t>бутерброд с сыром</t>
  </si>
  <si>
    <t xml:space="preserve">суп картофельный с макарон издел </t>
  </si>
  <si>
    <t>запеканка из творога</t>
  </si>
  <si>
    <t>щи из свежей капусты с картофелем</t>
  </si>
  <si>
    <t>макароны запеч с отвар кур мясом</t>
  </si>
  <si>
    <t>17.78</t>
  </si>
  <si>
    <t>208/637</t>
  </si>
  <si>
    <t>шарлртка с яблоками</t>
  </si>
  <si>
    <t>рассольник петербургский</t>
  </si>
  <si>
    <t>голубцы ленивые с отвар мясом</t>
  </si>
  <si>
    <t>каша вязкая с масл и сах, мол(рис)</t>
  </si>
  <si>
    <t xml:space="preserve"> суп картоф с мяс фрикадельками</t>
  </si>
  <si>
    <t>котлета рубленая из птицы</t>
  </si>
  <si>
    <t>борщ с капустой и картофелем</t>
  </si>
  <si>
    <t>чай с лимоном</t>
  </si>
  <si>
    <t>суп картоф с макарон издел</t>
  </si>
  <si>
    <r>
      <rPr>
        <b/>
        <sz val="10"/>
        <rFont val="Arial Cyr"/>
        <charset val="204"/>
      </rPr>
      <t>(диетического)</t>
    </r>
    <r>
      <rPr>
        <sz val="10"/>
        <rFont val="Arial Cyr"/>
        <charset val="204"/>
      </rPr>
      <t xml:space="preserve"> меню для обучающихся, страдающих </t>
    </r>
  </si>
  <si>
    <t>Утверждаю</t>
  </si>
  <si>
    <t>Директор МБОУ ООШ  с. Махоново                     /Кирина В. И./</t>
  </si>
  <si>
    <t>Меню приготавливаемых блюд</t>
  </si>
  <si>
    <t>Возрастная категория: 7-11 лет/12 лет и старше</t>
  </si>
  <si>
    <t>02.09.2024 -</t>
  </si>
  <si>
    <t>31.05.2025 уч.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</si>
</sst>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"/>
    <numFmt numFmtId="167" formatCode="#,##0.000_ ;\-#,##0.000\ "/>
  </numFmts>
  <fonts count="53" x14ac:knownFonts="1">
    <font>
      <sz val="10"/>
      <name val="Arial Cyr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sz val="28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theme="9" tint="-0.249977111117893"/>
      <name val="Calibri"/>
      <family val="2"/>
      <charset val="204"/>
    </font>
    <font>
      <b/>
      <sz val="12"/>
      <color rgb="FF00B050"/>
      <name val="Calibri"/>
      <family val="2"/>
      <charset val="204"/>
    </font>
    <font>
      <sz val="12"/>
      <name val="Arial Cyr"/>
      <charset val="204"/>
    </font>
    <font>
      <b/>
      <sz val="14"/>
      <color rgb="FFC0000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i/>
      <sz val="11"/>
      <name val="Arial Cyr"/>
      <charset val="204"/>
    </font>
    <font>
      <b/>
      <i/>
      <sz val="11"/>
      <color rgb="FF00B050"/>
      <name val="Calibri"/>
      <family val="2"/>
      <charset val="204"/>
    </font>
    <font>
      <b/>
      <sz val="11"/>
      <color rgb="FF00B050"/>
      <name val="Calibri"/>
      <family val="2"/>
      <charset val="204"/>
    </font>
    <font>
      <b/>
      <sz val="10"/>
      <name val="Arial Cyr"/>
      <charset val="204"/>
    </font>
    <font>
      <i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  <scheme val="minor"/>
    </font>
    <font>
      <b/>
      <i/>
      <sz val="12"/>
      <color theme="9" tint="-0.249977111117893"/>
      <name val="Calibri"/>
      <family val="2"/>
      <charset val="204"/>
    </font>
    <font>
      <sz val="12"/>
      <name val="Calibri"/>
      <family val="2"/>
      <charset val="204"/>
      <scheme val="minor"/>
    </font>
    <font>
      <i/>
      <sz val="12"/>
      <color rgb="FF00B050"/>
      <name val="Calibri"/>
      <family val="2"/>
      <charset val="204"/>
    </font>
    <font>
      <sz val="12"/>
      <color rgb="FF00B050"/>
      <name val="Calibri"/>
      <family val="2"/>
      <charset val="204"/>
      <scheme val="minor"/>
    </font>
    <font>
      <sz val="12"/>
      <color rgb="FF00B050"/>
      <name val="Arial Cyr"/>
      <charset val="204"/>
    </font>
    <font>
      <b/>
      <i/>
      <sz val="12"/>
      <color rgb="FF00B050"/>
      <name val="Calibri"/>
      <family val="2"/>
      <charset val="204"/>
    </font>
    <font>
      <b/>
      <sz val="12"/>
      <color rgb="FF00B05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b/>
      <sz val="14"/>
      <color rgb="FF7030A0"/>
      <name val="Calibri"/>
      <family val="2"/>
      <charset val="204"/>
    </font>
    <font>
      <b/>
      <i/>
      <sz val="11"/>
      <color rgb="FF00B0F0"/>
      <name val="Calibri"/>
      <family val="2"/>
      <charset val="204"/>
    </font>
    <font>
      <b/>
      <sz val="11"/>
      <color rgb="FF00B0F0"/>
      <name val="Calibri"/>
      <family val="2"/>
      <charset val="204"/>
    </font>
    <font>
      <b/>
      <sz val="11"/>
      <color rgb="FF00B0F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b/>
      <sz val="14"/>
      <color rgb="FFFF0000"/>
      <name val="Calibri"/>
      <family val="2"/>
      <charset val="204"/>
    </font>
    <font>
      <b/>
      <sz val="16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b/>
      <sz val="14"/>
      <color rgb="FF7030A0"/>
      <name val="Calibri"/>
      <family val="2"/>
      <charset val="204"/>
      <scheme val="minor"/>
    </font>
    <font>
      <i/>
      <sz val="12"/>
      <name val="Calibri"/>
      <family val="2"/>
      <charset val="204"/>
    </font>
    <font>
      <i/>
      <sz val="11"/>
      <name val="Calibri"/>
      <family val="2"/>
      <charset val="204"/>
    </font>
    <font>
      <b/>
      <i/>
      <sz val="11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3">
    <xf numFmtId="0" fontId="0" fillId="0" borderId="0" xfId="0"/>
    <xf numFmtId="0" fontId="0" fillId="0" borderId="0" xfId="0"/>
    <xf numFmtId="0" fontId="2" fillId="0" borderId="5" xfId="0" applyFont="1" applyFill="1" applyBorder="1" applyAlignment="1">
      <alignment horizontal="center"/>
    </xf>
    <xf numFmtId="0" fontId="0" fillId="0" borderId="5" xfId="0" applyFill="1" applyBorder="1"/>
    <xf numFmtId="166" fontId="0" fillId="0" borderId="5" xfId="0" applyNumberFormat="1" applyFill="1" applyBorder="1"/>
    <xf numFmtId="0" fontId="3" fillId="0" borderId="4" xfId="0" applyFont="1" applyFill="1" applyBorder="1"/>
    <xf numFmtId="0" fontId="6" fillId="0" borderId="5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/>
    </xf>
    <xf numFmtId="167" fontId="2" fillId="0" borderId="5" xfId="0" applyNumberFormat="1" applyFont="1" applyFill="1" applyBorder="1"/>
    <xf numFmtId="167" fontId="0" fillId="0" borderId="5" xfId="0" applyNumberFormat="1" applyFill="1" applyBorder="1"/>
    <xf numFmtId="0" fontId="0" fillId="0" borderId="5" xfId="0" applyBorder="1"/>
    <xf numFmtId="0" fontId="0" fillId="0" borderId="6" xfId="0" applyBorder="1"/>
    <xf numFmtId="0" fontId="2" fillId="0" borderId="14" xfId="0" applyFont="1" applyFill="1" applyBorder="1" applyAlignment="1">
      <alignment horizontal="center"/>
    </xf>
    <xf numFmtId="167" fontId="0" fillId="0" borderId="0" xfId="0" applyNumberFormat="1" applyFill="1" applyBorder="1"/>
    <xf numFmtId="0" fontId="3" fillId="0" borderId="15" xfId="0" applyFont="1" applyFill="1" applyBorder="1"/>
    <xf numFmtId="0" fontId="0" fillId="0" borderId="16" xfId="0" applyFill="1" applyBorder="1"/>
    <xf numFmtId="0" fontId="0" fillId="0" borderId="13" xfId="0" applyFill="1" applyBorder="1"/>
    <xf numFmtId="0" fontId="2" fillId="0" borderId="2" xfId="0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0" fillId="0" borderId="5" xfId="0" applyFont="1" applyFill="1" applyBorder="1" applyAlignment="1">
      <alignment wrapText="1"/>
    </xf>
    <xf numFmtId="0" fontId="12" fillId="0" borderId="0" xfId="0" applyFont="1"/>
    <xf numFmtId="0" fontId="2" fillId="2" borderId="19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11" fillId="0" borderId="5" xfId="0" applyFont="1" applyFill="1" applyBorder="1" applyAlignment="1">
      <alignment wrapText="1"/>
    </xf>
    <xf numFmtId="0" fontId="11" fillId="0" borderId="8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167" fontId="2" fillId="0" borderId="2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7" fontId="2" fillId="0" borderId="16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5" fillId="0" borderId="16" xfId="0" applyFont="1" applyFill="1" applyBorder="1"/>
    <xf numFmtId="0" fontId="11" fillId="0" borderId="5" xfId="0" applyFont="1" applyFill="1" applyBorder="1"/>
    <xf numFmtId="0" fontId="3" fillId="0" borderId="36" xfId="0" applyFont="1" applyFill="1" applyBorder="1"/>
    <xf numFmtId="0" fontId="19" fillId="0" borderId="0" xfId="0" applyFont="1"/>
    <xf numFmtId="0" fontId="20" fillId="0" borderId="10" xfId="0" applyFont="1" applyFill="1" applyBorder="1" applyAlignment="1">
      <alignment horizontal="right"/>
    </xf>
    <xf numFmtId="167" fontId="2" fillId="0" borderId="9" xfId="0" applyNumberFormat="1" applyFont="1" applyFill="1" applyBorder="1" applyAlignment="1">
      <alignment horizontal="center"/>
    </xf>
    <xf numFmtId="167" fontId="0" fillId="0" borderId="16" xfId="0" applyNumberFormat="1" applyFill="1" applyBorder="1"/>
    <xf numFmtId="166" fontId="0" fillId="0" borderId="8" xfId="0" applyNumberFormat="1" applyFill="1" applyBorder="1"/>
    <xf numFmtId="0" fontId="2" fillId="2" borderId="39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right"/>
    </xf>
    <xf numFmtId="0" fontId="21" fillId="0" borderId="10" xfId="0" applyFont="1" applyFill="1" applyBorder="1" applyAlignment="1">
      <alignment horizontal="right" wrapText="1"/>
    </xf>
    <xf numFmtId="166" fontId="2" fillId="0" borderId="5" xfId="0" applyNumberFormat="1" applyFont="1" applyFill="1" applyBorder="1"/>
    <xf numFmtId="166" fontId="2" fillId="2" borderId="19" xfId="0" applyNumberFormat="1" applyFont="1" applyFill="1" applyBorder="1" applyAlignment="1">
      <alignment horizontal="left"/>
    </xf>
    <xf numFmtId="166" fontId="2" fillId="2" borderId="30" xfId="0" applyNumberFormat="1" applyFont="1" applyFill="1" applyBorder="1" applyAlignment="1">
      <alignment horizontal="center"/>
    </xf>
    <xf numFmtId="166" fontId="2" fillId="2" borderId="20" xfId="0" applyNumberFormat="1" applyFont="1" applyFill="1" applyBorder="1" applyAlignment="1">
      <alignment horizontal="center"/>
    </xf>
    <xf numFmtId="166" fontId="2" fillId="0" borderId="7" xfId="0" applyNumberFormat="1" applyFont="1" applyFill="1" applyBorder="1"/>
    <xf numFmtId="166" fontId="2" fillId="0" borderId="5" xfId="0" applyNumberFormat="1" applyFont="1" applyFill="1" applyBorder="1" applyAlignment="1">
      <alignment horizontal="center"/>
    </xf>
    <xf numFmtId="166" fontId="2" fillId="0" borderId="5" xfId="0" applyNumberFormat="1" applyFont="1" applyFill="1" applyBorder="1" applyAlignment="1">
      <alignment horizontal="left"/>
    </xf>
    <xf numFmtId="0" fontId="16" fillId="0" borderId="5" xfId="0" applyNumberFormat="1" applyFont="1" applyFill="1" applyBorder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4" fillId="0" borderId="16" xfId="0" applyNumberFormat="1" applyFont="1" applyFill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6" fillId="0" borderId="9" xfId="0" applyNumberFormat="1" applyFont="1" applyFill="1" applyBorder="1" applyAlignment="1">
      <alignment horizontal="center" vertical="center"/>
    </xf>
    <xf numFmtId="0" fontId="18" fillId="0" borderId="38" xfId="0" applyNumberFormat="1" applyFont="1" applyFill="1" applyBorder="1" applyAlignment="1">
      <alignment horizontal="center" vertical="center"/>
    </xf>
    <xf numFmtId="164" fontId="0" fillId="0" borderId="0" xfId="1" applyFont="1"/>
    <xf numFmtId="0" fontId="22" fillId="0" borderId="0" xfId="0" applyFont="1"/>
    <xf numFmtId="0" fontId="6" fillId="0" borderId="4" xfId="0" applyFont="1" applyFill="1" applyBorder="1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166" fontId="0" fillId="0" borderId="5" xfId="0" applyNumberFormat="1" applyFill="1" applyBorder="1" applyAlignment="1">
      <alignment horizontal="center" vertical="center"/>
    </xf>
    <xf numFmtId="166" fontId="0" fillId="0" borderId="14" xfId="0" applyNumberFormat="1" applyFill="1" applyBorder="1" applyAlignment="1">
      <alignment horizontal="center" vertical="center"/>
    </xf>
    <xf numFmtId="166" fontId="0" fillId="0" borderId="6" xfId="0" applyNumberForma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66" fontId="0" fillId="0" borderId="5" xfId="0" applyNumberFormat="1" applyFont="1" applyFill="1" applyBorder="1" applyAlignment="1">
      <alignment horizontal="center" vertical="center"/>
    </xf>
    <xf numFmtId="166" fontId="0" fillId="0" borderId="6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66" fontId="7" fillId="0" borderId="5" xfId="0" applyNumberFormat="1" applyFont="1" applyFill="1" applyBorder="1" applyAlignment="1">
      <alignment horizontal="center" vertical="center"/>
    </xf>
    <xf numFmtId="166" fontId="7" fillId="0" borderId="5" xfId="3" applyNumberFormat="1" applyFont="1" applyFill="1" applyBorder="1" applyAlignment="1">
      <alignment horizontal="center" vertical="center"/>
    </xf>
    <xf numFmtId="166" fontId="7" fillId="0" borderId="6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166" fontId="0" fillId="0" borderId="5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166" fontId="7" fillId="0" borderId="9" xfId="0" applyNumberFormat="1" applyFont="1" applyFill="1" applyBorder="1" applyAlignment="1">
      <alignment horizontal="center" vertical="center"/>
    </xf>
    <xf numFmtId="166" fontId="7" fillId="0" borderId="12" xfId="0" applyNumberFormat="1" applyFont="1" applyFill="1" applyBorder="1" applyAlignment="1">
      <alignment horizontal="center" vertical="center"/>
    </xf>
    <xf numFmtId="166" fontId="7" fillId="0" borderId="37" xfId="0" applyNumberFormat="1" applyFont="1" applyFill="1" applyBorder="1" applyAlignment="1">
      <alignment horizontal="center" vertical="center"/>
    </xf>
    <xf numFmtId="166" fontId="13" fillId="0" borderId="38" xfId="0" applyNumberFormat="1" applyFont="1" applyFill="1" applyBorder="1" applyAlignment="1">
      <alignment horizontal="center" vertical="center"/>
    </xf>
    <xf numFmtId="2" fontId="13" fillId="0" borderId="38" xfId="0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166" fontId="12" fillId="0" borderId="5" xfId="0" applyNumberFormat="1" applyFont="1" applyFill="1" applyBorder="1" applyAlignment="1">
      <alignment horizontal="center" vertical="center"/>
    </xf>
    <xf numFmtId="166" fontId="12" fillId="0" borderId="6" xfId="0" applyNumberFormat="1" applyFont="1" applyFill="1" applyBorder="1" applyAlignment="1">
      <alignment horizontal="center" vertical="center"/>
    </xf>
    <xf numFmtId="166" fontId="24" fillId="0" borderId="5" xfId="2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167" fontId="12" fillId="0" borderId="5" xfId="0" applyNumberFormat="1" applyFont="1" applyFill="1" applyBorder="1" applyAlignment="1">
      <alignment horizontal="center" vertical="center"/>
    </xf>
    <xf numFmtId="167" fontId="12" fillId="0" borderId="14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166" fontId="12" fillId="0" borderId="14" xfId="0" applyNumberFormat="1" applyFont="1" applyFill="1" applyBorder="1" applyAlignment="1">
      <alignment horizontal="center" vertical="center"/>
    </xf>
    <xf numFmtId="166" fontId="24" fillId="0" borderId="5" xfId="1" applyNumberFormat="1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66" fontId="24" fillId="0" borderId="5" xfId="0" applyNumberFormat="1" applyFont="1" applyFill="1" applyBorder="1" applyAlignment="1">
      <alignment horizontal="center" vertical="center"/>
    </xf>
    <xf numFmtId="166" fontId="24" fillId="0" borderId="14" xfId="0" applyNumberFormat="1" applyFont="1" applyFill="1" applyBorder="1" applyAlignment="1">
      <alignment horizontal="center" vertical="center"/>
    </xf>
    <xf numFmtId="166" fontId="24" fillId="0" borderId="6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167" fontId="7" fillId="0" borderId="2" xfId="0" applyNumberFormat="1" applyFont="1" applyFill="1" applyBorder="1" applyAlignment="1">
      <alignment horizontal="center" vertical="center"/>
    </xf>
    <xf numFmtId="167" fontId="7" fillId="0" borderId="18" xfId="0" applyNumberFormat="1" applyFont="1" applyFill="1" applyBorder="1" applyAlignment="1">
      <alignment horizontal="center" vertical="center"/>
    </xf>
    <xf numFmtId="167" fontId="7" fillId="0" borderId="3" xfId="0" applyNumberFormat="1" applyFont="1" applyFill="1" applyBorder="1" applyAlignment="1">
      <alignment horizontal="center" vertical="center"/>
    </xf>
    <xf numFmtId="167" fontId="7" fillId="0" borderId="9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7" fontId="7" fillId="0" borderId="5" xfId="0" applyNumberFormat="1" applyFont="1" applyFill="1" applyBorder="1" applyAlignment="1">
      <alignment horizontal="center" vertical="center"/>
    </xf>
    <xf numFmtId="167" fontId="7" fillId="0" borderId="6" xfId="0" applyNumberFormat="1" applyFont="1" applyFill="1" applyBorder="1" applyAlignment="1">
      <alignment horizontal="center" vertical="center"/>
    </xf>
    <xf numFmtId="0" fontId="17" fillId="0" borderId="23" xfId="0" applyNumberFormat="1" applyFont="1" applyFill="1" applyBorder="1" applyAlignment="1">
      <alignment horizontal="center" vertical="center"/>
    </xf>
    <xf numFmtId="167" fontId="7" fillId="0" borderId="16" xfId="0" applyNumberFormat="1" applyFont="1" applyFill="1" applyBorder="1" applyAlignment="1">
      <alignment horizontal="center" vertical="center"/>
    </xf>
    <xf numFmtId="167" fontId="12" fillId="0" borderId="16" xfId="0" applyNumberFormat="1" applyFont="1" applyFill="1" applyBorder="1" applyAlignment="1">
      <alignment horizontal="center" vertical="center"/>
    </xf>
    <xf numFmtId="166" fontId="7" fillId="0" borderId="16" xfId="0" applyNumberFormat="1" applyFont="1" applyFill="1" applyBorder="1" applyAlignment="1">
      <alignment horizontal="center" vertical="center"/>
    </xf>
    <xf numFmtId="167" fontId="7" fillId="0" borderId="17" xfId="0" applyNumberFormat="1" applyFont="1" applyFill="1" applyBorder="1" applyAlignment="1">
      <alignment horizontal="center" vertical="center"/>
    </xf>
    <xf numFmtId="166" fontId="7" fillId="2" borderId="19" xfId="0" applyNumberFormat="1" applyFont="1" applyFill="1" applyBorder="1" applyAlignment="1">
      <alignment horizontal="center" vertical="center"/>
    </xf>
    <xf numFmtId="166" fontId="7" fillId="2" borderId="30" xfId="0" applyNumberFormat="1" applyFont="1" applyFill="1" applyBorder="1" applyAlignment="1">
      <alignment horizontal="center" vertical="center"/>
    </xf>
    <xf numFmtId="166" fontId="7" fillId="2" borderId="20" xfId="0" applyNumberFormat="1" applyFont="1" applyFill="1" applyBorder="1" applyAlignment="1">
      <alignment horizontal="center" vertical="center"/>
    </xf>
    <xf numFmtId="166" fontId="12" fillId="0" borderId="5" xfId="0" applyNumberFormat="1" applyFont="1" applyBorder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0" fontId="25" fillId="0" borderId="5" xfId="0" applyNumberFormat="1" applyFont="1" applyFill="1" applyBorder="1" applyAlignment="1">
      <alignment horizontal="center" vertical="center"/>
    </xf>
    <xf numFmtId="166" fontId="7" fillId="0" borderId="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66" fontId="12" fillId="0" borderId="8" xfId="0" applyNumberFormat="1" applyFont="1" applyFill="1" applyBorder="1" applyAlignment="1">
      <alignment horizontal="center" vertical="center"/>
    </xf>
    <xf numFmtId="166" fontId="12" fillId="0" borderId="9" xfId="0" applyNumberFormat="1" applyFont="1" applyFill="1" applyBorder="1" applyAlignment="1">
      <alignment horizontal="center" vertical="center"/>
    </xf>
    <xf numFmtId="167" fontId="7" fillId="0" borderId="14" xfId="0" applyNumberFormat="1" applyFont="1" applyFill="1" applyBorder="1" applyAlignment="1">
      <alignment horizontal="center" vertical="center"/>
    </xf>
    <xf numFmtId="166" fontId="7" fillId="0" borderId="14" xfId="0" applyNumberFormat="1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 wrapText="1"/>
    </xf>
    <xf numFmtId="0" fontId="29" fillId="0" borderId="5" xfId="0" applyNumberFormat="1" applyFont="1" applyFill="1" applyBorder="1" applyAlignment="1">
      <alignment horizontal="center" vertical="center"/>
    </xf>
    <xf numFmtId="166" fontId="30" fillId="0" borderId="5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 wrapText="1"/>
    </xf>
    <xf numFmtId="0" fontId="32" fillId="0" borderId="5" xfId="0" applyNumberFormat="1" applyFont="1" applyFill="1" applyBorder="1" applyAlignment="1">
      <alignment horizontal="center" vertical="center"/>
    </xf>
    <xf numFmtId="166" fontId="11" fillId="0" borderId="5" xfId="0" applyNumberFormat="1" applyFont="1" applyFill="1" applyBorder="1" applyAlignment="1">
      <alignment horizontal="center" vertical="center"/>
    </xf>
    <xf numFmtId="166" fontId="11" fillId="0" borderId="0" xfId="0" applyNumberFormat="1" applyFont="1" applyFill="1" applyBorder="1" applyAlignment="1">
      <alignment horizontal="center" vertical="center"/>
    </xf>
    <xf numFmtId="166" fontId="11" fillId="0" borderId="6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 wrapText="1"/>
    </xf>
    <xf numFmtId="0" fontId="17" fillId="3" borderId="5" xfId="0" applyNumberFormat="1" applyFont="1" applyFill="1" applyBorder="1" applyAlignment="1">
      <alignment horizontal="center" vertical="center"/>
    </xf>
    <xf numFmtId="166" fontId="24" fillId="3" borderId="5" xfId="0" applyNumberFormat="1" applyFont="1" applyFill="1" applyBorder="1" applyAlignment="1">
      <alignment horizontal="center" vertical="center"/>
    </xf>
    <xf numFmtId="166" fontId="24" fillId="3" borderId="14" xfId="0" applyNumberFormat="1" applyFont="1" applyFill="1" applyBorder="1" applyAlignment="1">
      <alignment horizontal="center" vertical="center"/>
    </xf>
    <xf numFmtId="166" fontId="24" fillId="3" borderId="6" xfId="0" applyNumberFormat="1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wrapText="1"/>
    </xf>
    <xf numFmtId="0" fontId="38" fillId="0" borderId="5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wrapText="1"/>
    </xf>
    <xf numFmtId="167" fontId="0" fillId="0" borderId="8" xfId="0" applyNumberFormat="1" applyFill="1" applyBorder="1"/>
    <xf numFmtId="0" fontId="39" fillId="0" borderId="5" xfId="0" applyNumberFormat="1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wrapText="1"/>
    </xf>
    <xf numFmtId="0" fontId="0" fillId="0" borderId="5" xfId="0" applyNumberFormat="1" applyFont="1" applyFill="1" applyBorder="1"/>
    <xf numFmtId="0" fontId="0" fillId="0" borderId="5" xfId="0" applyNumberFormat="1" applyFont="1" applyFill="1" applyBorder="1" applyAlignment="1">
      <alignment horizontal="right"/>
    </xf>
    <xf numFmtId="0" fontId="0" fillId="0" borderId="5" xfId="0" applyNumberFormat="1" applyFill="1" applyBorder="1"/>
    <xf numFmtId="0" fontId="0" fillId="0" borderId="5" xfId="0" applyNumberFormat="1" applyFill="1" applyBorder="1" applyAlignment="1">
      <alignment horizontal="right"/>
    </xf>
    <xf numFmtId="0" fontId="37" fillId="0" borderId="8" xfId="0" applyNumberFormat="1" applyFont="1" applyFill="1" applyBorder="1" applyAlignment="1">
      <alignment horizontal="center"/>
    </xf>
    <xf numFmtId="0" fontId="41" fillId="0" borderId="2" xfId="0" applyFont="1" applyFill="1" applyBorder="1" applyAlignment="1">
      <alignment horizontal="left" wrapText="1"/>
    </xf>
    <xf numFmtId="0" fontId="34" fillId="0" borderId="5" xfId="0" applyFont="1" applyFill="1" applyBorder="1" applyAlignment="1">
      <alignment horizontal="left" wrapText="1"/>
    </xf>
    <xf numFmtId="0" fontId="34" fillId="0" borderId="16" xfId="0" applyFont="1" applyFill="1" applyBorder="1" applyAlignment="1">
      <alignment horizontal="left" vertical="top"/>
    </xf>
    <xf numFmtId="0" fontId="42" fillId="0" borderId="2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vertical="top"/>
    </xf>
    <xf numFmtId="0" fontId="6" fillId="0" borderId="5" xfId="0" applyFont="1" applyFill="1" applyBorder="1" applyAlignment="1">
      <alignment vertical="top" wrapText="1"/>
    </xf>
    <xf numFmtId="0" fontId="16" fillId="0" borderId="5" xfId="0" applyNumberFormat="1" applyFont="1" applyFill="1" applyBorder="1" applyAlignment="1">
      <alignment horizontal="center" vertical="top"/>
    </xf>
    <xf numFmtId="0" fontId="0" fillId="0" borderId="5" xfId="0" applyNumberFormat="1" applyFont="1" applyFill="1" applyBorder="1" applyAlignment="1">
      <alignment vertical="top"/>
    </xf>
    <xf numFmtId="0" fontId="0" fillId="0" borderId="5" xfId="0" applyNumberFormat="1" applyFont="1" applyFill="1" applyBorder="1" applyAlignment="1">
      <alignment horizontal="right" vertical="top"/>
    </xf>
    <xf numFmtId="0" fontId="43" fillId="0" borderId="5" xfId="0" applyNumberFormat="1" applyFont="1" applyFill="1" applyBorder="1" applyAlignment="1">
      <alignment horizontal="center" vertical="center"/>
    </xf>
    <xf numFmtId="0" fontId="44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/>
    <xf numFmtId="0" fontId="43" fillId="0" borderId="9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/>
    </xf>
    <xf numFmtId="0" fontId="0" fillId="0" borderId="5" xfId="0" applyNumberFormat="1" applyBorder="1"/>
    <xf numFmtId="0" fontId="0" fillId="0" borderId="8" xfId="0" applyNumberFormat="1" applyFill="1" applyBorder="1"/>
    <xf numFmtId="0" fontId="40" fillId="0" borderId="8" xfId="0" applyNumberFormat="1" applyFont="1" applyFill="1" applyBorder="1" applyAlignment="1">
      <alignment horizontal="center"/>
    </xf>
    <xf numFmtId="0" fontId="7" fillId="0" borderId="5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left"/>
    </xf>
    <xf numFmtId="0" fontId="45" fillId="0" borderId="38" xfId="0" applyNumberFormat="1" applyFont="1" applyFill="1" applyBorder="1" applyAlignment="1">
      <alignment horizontal="center" vertical="center"/>
    </xf>
    <xf numFmtId="0" fontId="46" fillId="0" borderId="8" xfId="0" applyFont="1" applyFill="1" applyBorder="1" applyAlignment="1">
      <alignment horizontal="left" wrapText="1"/>
    </xf>
    <xf numFmtId="0" fontId="47" fillId="0" borderId="5" xfId="0" applyFont="1" applyFill="1" applyBorder="1" applyAlignment="1">
      <alignment wrapText="1"/>
    </xf>
    <xf numFmtId="0" fontId="46" fillId="0" borderId="5" xfId="0" applyFont="1" applyFill="1" applyBorder="1" applyAlignment="1">
      <alignment wrapText="1"/>
    </xf>
    <xf numFmtId="0" fontId="46" fillId="0" borderId="8" xfId="0" applyFont="1" applyFill="1" applyBorder="1" applyAlignment="1">
      <alignment wrapText="1"/>
    </xf>
    <xf numFmtId="0" fontId="38" fillId="0" borderId="8" xfId="0" applyNumberFormat="1" applyFont="1" applyFill="1" applyBorder="1" applyAlignment="1">
      <alignment horizontal="center" vertical="center"/>
    </xf>
    <xf numFmtId="0" fontId="46" fillId="0" borderId="5" xfId="0" applyFont="1" applyFill="1" applyBorder="1"/>
    <xf numFmtId="0" fontId="33" fillId="0" borderId="5" xfId="0" applyNumberFormat="1" applyFont="1" applyFill="1" applyBorder="1" applyAlignment="1">
      <alignment horizontal="center"/>
    </xf>
    <xf numFmtId="2" fontId="9" fillId="0" borderId="8" xfId="0" applyNumberFormat="1" applyFont="1" applyFill="1" applyBorder="1" applyAlignment="1">
      <alignment horizontal="center"/>
    </xf>
    <xf numFmtId="0" fontId="9" fillId="0" borderId="8" xfId="0" applyNumberFormat="1" applyFont="1" applyFill="1" applyBorder="1" applyAlignment="1">
      <alignment horizontal="center"/>
    </xf>
    <xf numFmtId="0" fontId="48" fillId="0" borderId="10" xfId="0" applyFont="1" applyFill="1" applyBorder="1" applyAlignment="1">
      <alignment horizontal="right"/>
    </xf>
    <xf numFmtId="2" fontId="0" fillId="0" borderId="5" xfId="0" applyNumberFormat="1" applyFont="1" applyFill="1" applyBorder="1"/>
    <xf numFmtId="2" fontId="0" fillId="0" borderId="5" xfId="0" applyNumberFormat="1" applyFill="1" applyBorder="1"/>
    <xf numFmtId="2" fontId="9" fillId="0" borderId="5" xfId="2" applyNumberFormat="1" applyFont="1" applyFill="1" applyBorder="1"/>
    <xf numFmtId="0" fontId="3" fillId="0" borderId="4" xfId="0" applyFont="1" applyFill="1" applyBorder="1" applyAlignment="1">
      <alignment horizontal="right"/>
    </xf>
    <xf numFmtId="2" fontId="0" fillId="0" borderId="8" xfId="0" applyNumberFormat="1" applyFill="1" applyBorder="1"/>
    <xf numFmtId="2" fontId="9" fillId="0" borderId="5" xfId="0" applyNumberFormat="1" applyFont="1" applyFill="1" applyBorder="1"/>
    <xf numFmtId="2" fontId="9" fillId="0" borderId="5" xfId="0" applyNumberFormat="1" applyFont="1" applyFill="1" applyBorder="1" applyAlignment="1">
      <alignment horizontal="right"/>
    </xf>
    <xf numFmtId="2" fontId="49" fillId="0" borderId="5" xfId="0" applyNumberFormat="1" applyFont="1" applyFill="1" applyBorder="1" applyAlignment="1">
      <alignment horizontal="right"/>
    </xf>
    <xf numFmtId="2" fontId="0" fillId="0" borderId="5" xfId="0" applyNumberFormat="1" applyFont="1" applyFill="1" applyBorder="1" applyAlignment="1">
      <alignment horizontal="right"/>
    </xf>
    <xf numFmtId="2" fontId="9" fillId="0" borderId="8" xfId="0" applyNumberFormat="1" applyFont="1" applyFill="1" applyBorder="1" applyAlignment="1">
      <alignment horizontal="right"/>
    </xf>
    <xf numFmtId="0" fontId="48" fillId="0" borderId="10" xfId="0" applyFont="1" applyFill="1" applyBorder="1" applyAlignment="1">
      <alignment horizontal="right" wrapText="1"/>
    </xf>
    <xf numFmtId="0" fontId="22" fillId="0" borderId="0" xfId="0" applyFont="1" applyAlignment="1">
      <alignment horizontal="right" wrapText="1"/>
    </xf>
    <xf numFmtId="0" fontId="50" fillId="0" borderId="0" xfId="0" applyFont="1"/>
    <xf numFmtId="0" fontId="51" fillId="0" borderId="0" xfId="0" applyFont="1"/>
    <xf numFmtId="0" fontId="52" fillId="0" borderId="0" xfId="0" applyFont="1"/>
    <xf numFmtId="0" fontId="34" fillId="0" borderId="13" xfId="0" applyFont="1" applyFill="1" applyBorder="1" applyAlignment="1">
      <alignment horizontal="left" wrapText="1"/>
    </xf>
    <xf numFmtId="0" fontId="0" fillId="0" borderId="23" xfId="0" applyBorder="1" applyAlignment="1"/>
    <xf numFmtId="0" fontId="22" fillId="0" borderId="0" xfId="0" applyFont="1" applyAlignment="1">
      <alignment horizontal="right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35" fillId="0" borderId="38" xfId="0" applyFont="1" applyFill="1" applyBorder="1" applyAlignment="1">
      <alignment horizontal="left" wrapText="1"/>
    </xf>
    <xf numFmtId="0" fontId="2" fillId="2" borderId="32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15" fillId="2" borderId="31" xfId="0" applyNumberFormat="1" applyFont="1" applyFill="1" applyBorder="1" applyAlignment="1">
      <alignment horizontal="center" vertical="center" wrapText="1"/>
    </xf>
    <xf numFmtId="0" fontId="15" fillId="2" borderId="11" xfId="0" applyNumberFormat="1" applyFont="1" applyFill="1" applyBorder="1" applyAlignment="1">
      <alignment horizontal="center" vertical="center" wrapText="1"/>
    </xf>
    <xf numFmtId="0" fontId="15" fillId="2" borderId="35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166" fontId="2" fillId="2" borderId="32" xfId="0" applyNumberFormat="1" applyFont="1" applyFill="1" applyBorder="1" applyAlignment="1">
      <alignment horizontal="center" vertical="center" wrapText="1"/>
    </xf>
    <xf numFmtId="166" fontId="2" fillId="2" borderId="34" xfId="0" applyNumberFormat="1" applyFont="1" applyFill="1" applyBorder="1" applyAlignment="1">
      <alignment horizontal="center" vertical="center" wrapText="1"/>
    </xf>
    <xf numFmtId="166" fontId="2" fillId="2" borderId="32" xfId="0" applyNumberFormat="1" applyFont="1" applyFill="1" applyBorder="1" applyAlignment="1">
      <alignment horizontal="center" vertical="center"/>
    </xf>
    <xf numFmtId="166" fontId="2" fillId="2" borderId="34" xfId="0" applyNumberFormat="1" applyFont="1" applyFill="1" applyBorder="1" applyAlignment="1">
      <alignment horizontal="center" vertical="center"/>
    </xf>
    <xf numFmtId="166" fontId="2" fillId="2" borderId="24" xfId="0" applyNumberFormat="1" applyFont="1" applyFill="1" applyBorder="1" applyAlignment="1">
      <alignment horizontal="center"/>
    </xf>
    <xf numFmtId="166" fontId="2" fillId="2" borderId="25" xfId="0" applyNumberFormat="1" applyFont="1" applyFill="1" applyBorder="1" applyAlignment="1">
      <alignment horizontal="center"/>
    </xf>
    <xf numFmtId="166" fontId="2" fillId="2" borderId="26" xfId="0" applyNumberFormat="1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 vertical="center" wrapText="1"/>
    </xf>
    <xf numFmtId="0" fontId="15" fillId="2" borderId="32" xfId="0" applyNumberFormat="1" applyFont="1" applyFill="1" applyBorder="1" applyAlignment="1">
      <alignment horizontal="center" vertical="center" wrapText="1"/>
    </xf>
    <xf numFmtId="0" fontId="15" fillId="2" borderId="33" xfId="0" applyNumberFormat="1" applyFont="1" applyFill="1" applyBorder="1" applyAlignment="1">
      <alignment horizontal="center" vertical="center" wrapText="1"/>
    </xf>
    <xf numFmtId="0" fontId="15" fillId="2" borderId="3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7" fillId="2" borderId="32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25" fillId="2" borderId="31" xfId="0" applyNumberFormat="1" applyFont="1" applyFill="1" applyBorder="1" applyAlignment="1">
      <alignment horizontal="center" vertical="center" wrapText="1"/>
    </xf>
    <xf numFmtId="0" fontId="25" fillId="2" borderId="11" xfId="0" applyNumberFormat="1" applyFont="1" applyFill="1" applyBorder="1" applyAlignment="1">
      <alignment horizontal="center" vertical="center" wrapText="1"/>
    </xf>
    <xf numFmtId="0" fontId="25" fillId="2" borderId="3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166" fontId="7" fillId="2" borderId="26" xfId="0" applyNumberFormat="1" applyFont="1" applyFill="1" applyBorder="1" applyAlignment="1">
      <alignment horizontal="center" vertical="center"/>
    </xf>
    <xf numFmtId="166" fontId="7" fillId="2" borderId="27" xfId="0" applyNumberFormat="1" applyFont="1" applyFill="1" applyBorder="1" applyAlignment="1">
      <alignment horizontal="center" vertical="center"/>
    </xf>
    <xf numFmtId="166" fontId="7" fillId="2" borderId="28" xfId="0" applyNumberFormat="1" applyFont="1" applyFill="1" applyBorder="1" applyAlignment="1">
      <alignment horizontal="center" vertical="center"/>
    </xf>
    <xf numFmtId="166" fontId="7" fillId="2" borderId="29" xfId="0" applyNumberFormat="1" applyFont="1" applyFill="1" applyBorder="1" applyAlignment="1">
      <alignment horizontal="center" vertical="center"/>
    </xf>
    <xf numFmtId="166" fontId="7" fillId="2" borderId="32" xfId="0" applyNumberFormat="1" applyFont="1" applyFill="1" applyBorder="1" applyAlignment="1">
      <alignment horizontal="center" vertical="center" wrapText="1"/>
    </xf>
    <xf numFmtId="166" fontId="7" fillId="2" borderId="34" xfId="0" applyNumberFormat="1" applyFont="1" applyFill="1" applyBorder="1" applyAlignment="1">
      <alignment horizontal="center" vertical="center" wrapText="1"/>
    </xf>
    <xf numFmtId="166" fontId="7" fillId="2" borderId="32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 wrapText="1"/>
    </xf>
    <xf numFmtId="0" fontId="25" fillId="2" borderId="32" xfId="0" applyNumberFormat="1" applyFont="1" applyFill="1" applyBorder="1" applyAlignment="1">
      <alignment horizontal="center" vertical="center" wrapText="1"/>
    </xf>
    <xf numFmtId="0" fontId="25" fillId="2" borderId="33" xfId="0" applyNumberFormat="1" applyFont="1" applyFill="1" applyBorder="1" applyAlignment="1">
      <alignment horizontal="center" vertical="center" wrapText="1"/>
    </xf>
    <xf numFmtId="0" fontId="25" fillId="2" borderId="34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</cellXfs>
  <cellStyles count="4">
    <cellStyle name="Денежный" xfId="1" builtinId="4"/>
    <cellStyle name="Обычный" xfId="0" builtinId="0"/>
    <cellStyle name="Процентный" xfId="3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9"/>
  <sheetViews>
    <sheetView tabSelected="1" view="pageBreakPreview" topLeftCell="A106" zoomScaleNormal="100" zoomScaleSheetLayoutView="100" zoomScalePageLayoutView="75" workbookViewId="0">
      <selection activeCell="F17" sqref="F17"/>
    </sheetView>
  </sheetViews>
  <sheetFormatPr defaultRowHeight="14.4" x14ac:dyDescent="0.3"/>
  <cols>
    <col min="1" max="1" width="9.33203125" style="37" customWidth="1"/>
    <col min="2" max="2" width="37.6640625" customWidth="1"/>
    <col min="3" max="3" width="14.44140625" style="53" customWidth="1"/>
    <col min="4" max="4" width="11.5546875" customWidth="1"/>
    <col min="5" max="5" width="13.109375" customWidth="1"/>
    <col min="6" max="6" width="13.5546875" customWidth="1"/>
    <col min="7" max="7" width="13.109375" customWidth="1"/>
    <col min="8" max="9" width="11.33203125" customWidth="1"/>
    <col min="10" max="10" width="11" customWidth="1"/>
    <col min="11" max="11" width="11.6640625" customWidth="1"/>
  </cols>
  <sheetData>
    <row r="1" spans="1:11" s="1" customFormat="1" x14ac:dyDescent="0.3">
      <c r="A1" s="37"/>
      <c r="C1" s="53"/>
      <c r="D1" s="224" t="s">
        <v>162</v>
      </c>
    </row>
    <row r="2" spans="1:11" s="1" customFormat="1" ht="19.2" customHeight="1" x14ac:dyDescent="0.3">
      <c r="A2" s="37"/>
      <c r="C2" s="224" t="s">
        <v>163</v>
      </c>
      <c r="H2" s="229"/>
      <c r="I2" s="229"/>
      <c r="J2" s="229"/>
      <c r="K2" s="229"/>
    </row>
    <row r="3" spans="1:11" s="1" customFormat="1" ht="19.2" customHeight="1" x14ac:dyDescent="0.3">
      <c r="A3" s="37"/>
      <c r="C3" s="224"/>
      <c r="H3" s="223"/>
      <c r="I3" s="223"/>
      <c r="J3" s="223"/>
      <c r="K3" s="223"/>
    </row>
    <row r="4" spans="1:11" s="1" customFormat="1" ht="19.2" customHeight="1" x14ac:dyDescent="0.35">
      <c r="A4" s="37"/>
      <c r="B4" s="225" t="s">
        <v>164</v>
      </c>
      <c r="C4" s="224"/>
      <c r="H4" s="223"/>
      <c r="I4" s="223"/>
      <c r="J4" s="223"/>
      <c r="K4" s="223"/>
    </row>
    <row r="5" spans="1:11" s="1" customFormat="1" ht="19.2" customHeight="1" thickBot="1" x14ac:dyDescent="0.35">
      <c r="A5" s="37"/>
      <c r="B5" s="226" t="s">
        <v>165</v>
      </c>
      <c r="C5" s="224"/>
      <c r="D5" s="1" t="s">
        <v>166</v>
      </c>
      <c r="E5" s="1" t="s">
        <v>167</v>
      </c>
      <c r="H5" s="223"/>
      <c r="I5" s="223"/>
      <c r="J5" s="223"/>
      <c r="K5" s="223"/>
    </row>
    <row r="6" spans="1:11" ht="15" thickBot="1" x14ac:dyDescent="0.35">
      <c r="A6" s="233" t="s">
        <v>0</v>
      </c>
      <c r="B6" s="230" t="s">
        <v>29</v>
      </c>
      <c r="C6" s="238" t="s">
        <v>30</v>
      </c>
      <c r="D6" s="241" t="s">
        <v>1</v>
      </c>
      <c r="E6" s="242"/>
      <c r="F6" s="243"/>
      <c r="G6" s="22" t="s">
        <v>2</v>
      </c>
    </row>
    <row r="7" spans="1:11" x14ac:dyDescent="0.3">
      <c r="A7" s="235"/>
      <c r="B7" s="236"/>
      <c r="C7" s="239"/>
      <c r="D7" s="230" t="s">
        <v>5</v>
      </c>
      <c r="E7" s="233" t="s">
        <v>6</v>
      </c>
      <c r="F7" s="233" t="s">
        <v>7</v>
      </c>
      <c r="G7" s="42" t="s">
        <v>8</v>
      </c>
    </row>
    <row r="8" spans="1:11" ht="15" thickBot="1" x14ac:dyDescent="0.35">
      <c r="A8" s="234"/>
      <c r="B8" s="237"/>
      <c r="C8" s="240"/>
      <c r="D8" s="231"/>
      <c r="E8" s="234"/>
      <c r="F8" s="234"/>
      <c r="G8" s="24" t="s">
        <v>12</v>
      </c>
    </row>
    <row r="9" spans="1:11" ht="18" x14ac:dyDescent="0.35">
      <c r="A9" s="27"/>
      <c r="B9" s="181" t="s">
        <v>13</v>
      </c>
      <c r="C9" s="54"/>
      <c r="D9" s="17"/>
      <c r="E9" s="17"/>
      <c r="F9" s="17"/>
      <c r="G9" s="17"/>
    </row>
    <row r="10" spans="1:11" ht="15.6" x14ac:dyDescent="0.3">
      <c r="A10" s="7"/>
      <c r="B10" s="182" t="s">
        <v>72</v>
      </c>
      <c r="C10" s="52"/>
      <c r="D10" s="2"/>
      <c r="E10" s="2"/>
      <c r="F10" s="2"/>
      <c r="G10" s="2"/>
    </row>
    <row r="11" spans="1:11" ht="15" customHeight="1" thickBot="1" x14ac:dyDescent="0.75">
      <c r="A11" s="14"/>
      <c r="B11" s="183" t="s">
        <v>15</v>
      </c>
      <c r="C11" s="55"/>
      <c r="D11" s="15"/>
      <c r="E11" s="34"/>
      <c r="F11" s="34"/>
      <c r="G11" s="15"/>
    </row>
    <row r="12" spans="1:11" ht="14.4" customHeight="1" x14ac:dyDescent="0.3">
      <c r="A12" s="43" t="s">
        <v>32</v>
      </c>
      <c r="B12" s="26" t="s">
        <v>31</v>
      </c>
      <c r="C12" s="56"/>
      <c r="D12" s="194"/>
      <c r="E12" s="194"/>
      <c r="F12" s="194"/>
      <c r="G12" s="194"/>
    </row>
    <row r="13" spans="1:11" s="1" customFormat="1" ht="14.4" customHeight="1" x14ac:dyDescent="0.3">
      <c r="A13" s="43"/>
      <c r="B13" s="20" t="s">
        <v>102</v>
      </c>
      <c r="C13" s="56"/>
      <c r="D13" s="194"/>
      <c r="E13" s="194"/>
      <c r="F13" s="194"/>
      <c r="G13" s="194"/>
    </row>
    <row r="14" spans="1:11" s="1" customFormat="1" ht="14.4" customHeight="1" x14ac:dyDescent="0.3">
      <c r="A14" s="211">
        <v>206</v>
      </c>
      <c r="B14" s="6" t="s">
        <v>128</v>
      </c>
      <c r="C14" s="56">
        <v>150</v>
      </c>
      <c r="D14" s="209">
        <v>6</v>
      </c>
      <c r="E14" s="210">
        <v>4.9000000000000004</v>
      </c>
      <c r="F14" s="210">
        <v>24.1</v>
      </c>
      <c r="G14" s="210">
        <v>163.5</v>
      </c>
    </row>
    <row r="15" spans="1:11" s="1" customFormat="1" ht="14.4" customHeight="1" x14ac:dyDescent="0.3">
      <c r="A15" s="211">
        <v>1</v>
      </c>
      <c r="B15" s="202" t="s">
        <v>114</v>
      </c>
      <c r="C15" s="56" t="s">
        <v>109</v>
      </c>
      <c r="D15" s="210">
        <v>3.06</v>
      </c>
      <c r="E15" s="210">
        <v>9.44</v>
      </c>
      <c r="F15" s="210">
        <v>18.274999999999999</v>
      </c>
      <c r="G15" s="210">
        <v>170</v>
      </c>
    </row>
    <row r="16" spans="1:11" s="1" customFormat="1" ht="14.4" customHeight="1" x14ac:dyDescent="0.3">
      <c r="A16" s="211">
        <v>943</v>
      </c>
      <c r="B16" s="202" t="s">
        <v>104</v>
      </c>
      <c r="C16" s="56">
        <v>200</v>
      </c>
      <c r="D16" s="209">
        <v>0.2</v>
      </c>
      <c r="E16" s="209">
        <v>0</v>
      </c>
      <c r="F16" s="209">
        <v>14</v>
      </c>
      <c r="G16" s="209">
        <v>28</v>
      </c>
    </row>
    <row r="17" spans="1:7" s="1" customFormat="1" ht="14.4" customHeight="1" x14ac:dyDescent="0.3">
      <c r="A17" s="211">
        <v>338</v>
      </c>
      <c r="B17" s="202" t="s">
        <v>113</v>
      </c>
      <c r="C17" s="56">
        <v>100</v>
      </c>
      <c r="D17" s="209">
        <v>0.6</v>
      </c>
      <c r="E17" s="209">
        <v>0.6</v>
      </c>
      <c r="F17" s="209">
        <v>14.64</v>
      </c>
      <c r="G17" s="209">
        <v>66.34</v>
      </c>
    </row>
    <row r="18" spans="1:7" s="1" customFormat="1" ht="14.4" customHeight="1" x14ac:dyDescent="0.3">
      <c r="A18" s="43"/>
      <c r="B18" s="170" t="s">
        <v>100</v>
      </c>
      <c r="C18" s="180">
        <v>510</v>
      </c>
      <c r="D18" s="180">
        <f t="shared" ref="D18:G18" si="0">SUM(D14:D17)</f>
        <v>9.86</v>
      </c>
      <c r="E18" s="180">
        <f t="shared" si="0"/>
        <v>14.94</v>
      </c>
      <c r="F18" s="180">
        <f t="shared" si="0"/>
        <v>71.015000000000001</v>
      </c>
      <c r="G18" s="180">
        <f t="shared" si="0"/>
        <v>427.84000000000003</v>
      </c>
    </row>
    <row r="19" spans="1:7" x14ac:dyDescent="0.3">
      <c r="A19" s="5"/>
      <c r="B19" s="20" t="s">
        <v>17</v>
      </c>
      <c r="C19" s="52"/>
      <c r="D19" s="178"/>
      <c r="E19" s="178"/>
      <c r="F19" s="178"/>
      <c r="G19" s="178"/>
    </row>
    <row r="20" spans="1:7" x14ac:dyDescent="0.3">
      <c r="A20" s="5"/>
      <c r="B20" s="6" t="s">
        <v>105</v>
      </c>
      <c r="C20" s="52">
        <v>60</v>
      </c>
      <c r="D20" s="176"/>
      <c r="E20" s="176"/>
      <c r="F20" s="176"/>
      <c r="G20" s="176"/>
    </row>
    <row r="21" spans="1:7" x14ac:dyDescent="0.3">
      <c r="A21" s="5">
        <v>206</v>
      </c>
      <c r="B21" s="6" t="s">
        <v>129</v>
      </c>
      <c r="C21" s="52">
        <v>200</v>
      </c>
      <c r="D21" s="212">
        <v>4.3899999999999997</v>
      </c>
      <c r="E21" s="212">
        <v>4.22</v>
      </c>
      <c r="F21" s="212">
        <v>13.06</v>
      </c>
      <c r="G21" s="212">
        <v>107.8</v>
      </c>
    </row>
    <row r="22" spans="1:7" s="1" customFormat="1" x14ac:dyDescent="0.3">
      <c r="A22" s="5">
        <v>304</v>
      </c>
      <c r="B22" s="6" t="s">
        <v>130</v>
      </c>
      <c r="C22" s="52">
        <v>240</v>
      </c>
      <c r="D22" s="212">
        <v>20.3</v>
      </c>
      <c r="E22" s="212">
        <v>17</v>
      </c>
      <c r="F22" s="212">
        <v>35.69</v>
      </c>
      <c r="G22" s="212">
        <v>377</v>
      </c>
    </row>
    <row r="23" spans="1:7" x14ac:dyDescent="0.3">
      <c r="A23" s="5">
        <v>868</v>
      </c>
      <c r="B23" s="6" t="s">
        <v>37</v>
      </c>
      <c r="C23" s="52">
        <v>200</v>
      </c>
      <c r="D23" s="212">
        <v>0.04</v>
      </c>
      <c r="E23" s="212">
        <v>0</v>
      </c>
      <c r="F23" s="212">
        <v>24.76</v>
      </c>
      <c r="G23" s="212">
        <v>94.2</v>
      </c>
    </row>
    <row r="24" spans="1:7" s="1" customFormat="1" x14ac:dyDescent="0.3">
      <c r="A24" s="62"/>
      <c r="B24" s="6" t="s">
        <v>138</v>
      </c>
      <c r="C24" s="52">
        <v>60</v>
      </c>
      <c r="D24" s="212">
        <v>3.34</v>
      </c>
      <c r="E24" s="212">
        <v>0.68</v>
      </c>
      <c r="F24" s="212">
        <v>29.4</v>
      </c>
      <c r="G24" s="212">
        <v>136.94</v>
      </c>
    </row>
    <row r="25" spans="1:7" x14ac:dyDescent="0.3">
      <c r="A25" s="5"/>
      <c r="B25" s="170" t="s">
        <v>100</v>
      </c>
      <c r="C25" s="180">
        <f>SUM(C20:C24)</f>
        <v>760</v>
      </c>
      <c r="D25" s="180">
        <f t="shared" ref="D25:G25" si="1">SUM(D20:D24)</f>
        <v>28.07</v>
      </c>
      <c r="E25" s="180">
        <f t="shared" si="1"/>
        <v>21.9</v>
      </c>
      <c r="F25" s="180">
        <f t="shared" si="1"/>
        <v>102.91</v>
      </c>
      <c r="G25" s="180">
        <f t="shared" si="1"/>
        <v>715.94</v>
      </c>
    </row>
    <row r="26" spans="1:7" s="1" customFormat="1" x14ac:dyDescent="0.3">
      <c r="A26" s="5"/>
      <c r="B26" s="20" t="s">
        <v>101</v>
      </c>
      <c r="C26" s="52"/>
      <c r="D26" s="176"/>
      <c r="E26" s="176"/>
      <c r="F26" s="176"/>
      <c r="G26" s="176"/>
    </row>
    <row r="27" spans="1:7" s="1" customFormat="1" x14ac:dyDescent="0.3">
      <c r="A27" s="5">
        <v>467</v>
      </c>
      <c r="B27" s="203" t="s">
        <v>131</v>
      </c>
      <c r="C27" s="52">
        <v>100</v>
      </c>
      <c r="D27" s="212">
        <v>7.9</v>
      </c>
      <c r="E27" s="209">
        <v>8.1199999999999992</v>
      </c>
      <c r="F27" s="212">
        <v>54.48</v>
      </c>
      <c r="G27" s="212">
        <v>322</v>
      </c>
    </row>
    <row r="28" spans="1:7" s="1" customFormat="1" x14ac:dyDescent="0.3">
      <c r="A28" s="5">
        <v>959</v>
      </c>
      <c r="B28" s="203" t="s">
        <v>132</v>
      </c>
      <c r="C28" s="52">
        <v>200</v>
      </c>
      <c r="D28" s="212">
        <v>3.52</v>
      </c>
      <c r="E28" s="209">
        <v>3.72</v>
      </c>
      <c r="F28" s="212">
        <v>25.49</v>
      </c>
      <c r="G28" s="212">
        <v>145.19999999999999</v>
      </c>
    </row>
    <row r="29" spans="1:7" s="1" customFormat="1" x14ac:dyDescent="0.3">
      <c r="A29" s="5"/>
      <c r="B29" s="170" t="s">
        <v>100</v>
      </c>
      <c r="C29" s="180">
        <v>300</v>
      </c>
      <c r="D29" s="180">
        <f>SUM(D27:D28)</f>
        <v>11.42</v>
      </c>
      <c r="E29" s="180">
        <f>SUM(E27:E28)</f>
        <v>11.84</v>
      </c>
      <c r="F29" s="180">
        <f>SUM(F27:F28)</f>
        <v>79.97</v>
      </c>
      <c r="G29" s="180">
        <f>SUM(G27:G28)</f>
        <v>467.2</v>
      </c>
    </row>
    <row r="30" spans="1:7" s="21" customFormat="1" ht="16.2" thickBot="1" x14ac:dyDescent="0.35">
      <c r="A30" s="5"/>
      <c r="B30" s="175" t="s">
        <v>103</v>
      </c>
      <c r="C30" s="208">
        <f>C18+C25+C29</f>
        <v>1570</v>
      </c>
      <c r="D30" s="208">
        <f t="shared" ref="D30:G30" si="2">D18+D25+D29</f>
        <v>49.35</v>
      </c>
      <c r="E30" s="208">
        <f t="shared" si="2"/>
        <v>48.679999999999993</v>
      </c>
      <c r="F30" s="208">
        <f t="shared" si="2"/>
        <v>253.89500000000001</v>
      </c>
      <c r="G30" s="208">
        <f t="shared" si="2"/>
        <v>1610.9800000000002</v>
      </c>
    </row>
    <row r="31" spans="1:7" ht="15" thickBot="1" x14ac:dyDescent="0.35">
      <c r="A31" s="233" t="s">
        <v>0</v>
      </c>
      <c r="B31" s="230" t="s">
        <v>29</v>
      </c>
      <c r="C31" s="238" t="s">
        <v>30</v>
      </c>
      <c r="D31" s="241" t="s">
        <v>1</v>
      </c>
      <c r="E31" s="242"/>
      <c r="F31" s="243"/>
      <c r="G31" s="22" t="s">
        <v>2</v>
      </c>
    </row>
    <row r="32" spans="1:7" s="1" customFormat="1" x14ac:dyDescent="0.3">
      <c r="A32" s="235"/>
      <c r="B32" s="236"/>
      <c r="C32" s="239"/>
      <c r="D32" s="230" t="s">
        <v>5</v>
      </c>
      <c r="E32" s="233" t="s">
        <v>6</v>
      </c>
      <c r="F32" s="233" t="s">
        <v>7</v>
      </c>
      <c r="G32" s="23" t="s">
        <v>8</v>
      </c>
    </row>
    <row r="33" spans="1:7" ht="15" customHeight="1" thickBot="1" x14ac:dyDescent="0.35">
      <c r="A33" s="234"/>
      <c r="B33" s="237"/>
      <c r="C33" s="240"/>
      <c r="D33" s="231"/>
      <c r="E33" s="234"/>
      <c r="F33" s="234"/>
      <c r="G33" s="24" t="s">
        <v>12</v>
      </c>
    </row>
    <row r="34" spans="1:7" ht="14.4" customHeight="1" x14ac:dyDescent="0.3">
      <c r="A34" s="43" t="s">
        <v>32</v>
      </c>
      <c r="B34" s="25" t="s">
        <v>19</v>
      </c>
      <c r="C34" s="52"/>
      <c r="D34" s="4"/>
      <c r="E34" s="4"/>
      <c r="F34" s="4"/>
      <c r="G34" s="4"/>
    </row>
    <row r="35" spans="1:7" s="1" customFormat="1" ht="14.4" customHeight="1" x14ac:dyDescent="0.3">
      <c r="A35" s="43"/>
      <c r="B35" s="20" t="s">
        <v>102</v>
      </c>
      <c r="C35" s="52"/>
      <c r="D35" s="178"/>
      <c r="E35" s="178"/>
      <c r="F35" s="178"/>
      <c r="G35" s="178"/>
    </row>
    <row r="36" spans="1:7" s="1" customFormat="1" ht="14.4" customHeight="1" x14ac:dyDescent="0.3">
      <c r="A36" s="211">
        <v>185</v>
      </c>
      <c r="B36" s="204" t="s">
        <v>137</v>
      </c>
      <c r="C36" s="52">
        <v>150</v>
      </c>
      <c r="D36" s="213">
        <v>6.66</v>
      </c>
      <c r="E36" s="213">
        <v>11</v>
      </c>
      <c r="F36" s="213">
        <v>22.64</v>
      </c>
      <c r="G36" s="213">
        <v>216.44</v>
      </c>
    </row>
    <row r="37" spans="1:7" s="1" customFormat="1" ht="14.4" customHeight="1" x14ac:dyDescent="0.3">
      <c r="A37" s="211">
        <v>1</v>
      </c>
      <c r="B37" s="204" t="s">
        <v>106</v>
      </c>
      <c r="C37" s="52" t="s">
        <v>109</v>
      </c>
      <c r="D37" s="213">
        <v>3.06</v>
      </c>
      <c r="E37" s="213">
        <v>9.44</v>
      </c>
      <c r="F37" s="213">
        <v>18.274999999999999</v>
      </c>
      <c r="G37" s="213">
        <v>170</v>
      </c>
    </row>
    <row r="38" spans="1:7" s="1" customFormat="1" ht="14.4" customHeight="1" x14ac:dyDescent="0.3">
      <c r="A38" s="211">
        <v>943</v>
      </c>
      <c r="B38" s="204" t="s">
        <v>107</v>
      </c>
      <c r="C38" s="52">
        <v>200</v>
      </c>
      <c r="D38" s="213">
        <v>0.2</v>
      </c>
      <c r="E38" s="213">
        <v>0</v>
      </c>
      <c r="F38" s="213">
        <v>14</v>
      </c>
      <c r="G38" s="213">
        <v>28</v>
      </c>
    </row>
    <row r="39" spans="1:7" s="1" customFormat="1" ht="14.4" customHeight="1" x14ac:dyDescent="0.3">
      <c r="A39" s="211">
        <v>338</v>
      </c>
      <c r="B39" s="204" t="s">
        <v>113</v>
      </c>
      <c r="C39" s="52">
        <v>100</v>
      </c>
      <c r="D39" s="213">
        <v>0.6</v>
      </c>
      <c r="E39" s="213">
        <v>0.6</v>
      </c>
      <c r="F39" s="213">
        <v>14.64</v>
      </c>
      <c r="G39" s="213">
        <v>66.34</v>
      </c>
    </row>
    <row r="40" spans="1:7" s="1" customFormat="1" ht="14.4" customHeight="1" x14ac:dyDescent="0.3">
      <c r="A40" s="43"/>
      <c r="B40" s="170" t="s">
        <v>100</v>
      </c>
      <c r="C40" s="180">
        <v>510</v>
      </c>
      <c r="D40" s="180">
        <f t="shared" ref="D40:G40" si="3">SUM(D36:D39)</f>
        <v>10.52</v>
      </c>
      <c r="E40" s="180">
        <f t="shared" si="3"/>
        <v>21.04</v>
      </c>
      <c r="F40" s="180">
        <f t="shared" si="3"/>
        <v>69.555000000000007</v>
      </c>
      <c r="G40" s="180">
        <f t="shared" si="3"/>
        <v>480.78</v>
      </c>
    </row>
    <row r="41" spans="1:7" x14ac:dyDescent="0.3">
      <c r="A41" s="5"/>
      <c r="B41" s="20" t="s">
        <v>17</v>
      </c>
      <c r="C41" s="52"/>
      <c r="D41" s="178"/>
      <c r="E41" s="178"/>
      <c r="F41" s="178"/>
      <c r="G41" s="178"/>
    </row>
    <row r="42" spans="1:7" x14ac:dyDescent="0.3">
      <c r="A42" s="5"/>
      <c r="B42" s="6" t="s">
        <v>105</v>
      </c>
      <c r="C42" s="52">
        <v>60</v>
      </c>
      <c r="D42" s="212"/>
      <c r="E42" s="212"/>
      <c r="F42" s="212"/>
      <c r="G42" s="212"/>
    </row>
    <row r="43" spans="1:7" x14ac:dyDescent="0.3">
      <c r="A43" s="5">
        <v>204</v>
      </c>
      <c r="B43" s="6" t="s">
        <v>136</v>
      </c>
      <c r="C43" s="52">
        <v>200</v>
      </c>
      <c r="D43" s="213">
        <v>15.21</v>
      </c>
      <c r="E43" s="213">
        <v>6.34</v>
      </c>
      <c r="F43" s="213">
        <v>20.3</v>
      </c>
      <c r="G43" s="213">
        <v>198.84</v>
      </c>
    </row>
    <row r="44" spans="1:7" x14ac:dyDescent="0.3">
      <c r="A44" s="215" t="s">
        <v>135</v>
      </c>
      <c r="B44" s="6" t="s">
        <v>134</v>
      </c>
      <c r="C44" s="52">
        <v>240</v>
      </c>
      <c r="D44" s="212">
        <v>19.170000000000002</v>
      </c>
      <c r="E44" s="212">
        <v>21.88</v>
      </c>
      <c r="F44" s="212">
        <v>14.44</v>
      </c>
      <c r="G44" s="212">
        <v>331</v>
      </c>
    </row>
    <row r="45" spans="1:7" x14ac:dyDescent="0.3">
      <c r="A45" s="5">
        <v>868</v>
      </c>
      <c r="B45" s="6" t="s">
        <v>133</v>
      </c>
      <c r="C45" s="52" t="s">
        <v>33</v>
      </c>
      <c r="D45" s="214">
        <v>0.04</v>
      </c>
      <c r="E45" s="212">
        <v>0</v>
      </c>
      <c r="F45" s="212">
        <v>24.76</v>
      </c>
      <c r="G45" s="212">
        <v>94.2</v>
      </c>
    </row>
    <row r="46" spans="1:7" x14ac:dyDescent="0.3">
      <c r="A46" s="62"/>
      <c r="B46" s="6" t="s">
        <v>138</v>
      </c>
      <c r="C46" s="52">
        <v>60</v>
      </c>
      <c r="D46" s="212">
        <v>3.34</v>
      </c>
      <c r="E46" s="212">
        <v>0.68</v>
      </c>
      <c r="F46" s="212">
        <v>29.4</v>
      </c>
      <c r="G46" s="212">
        <v>136.94</v>
      </c>
    </row>
    <row r="47" spans="1:7" s="1" customFormat="1" x14ac:dyDescent="0.3">
      <c r="A47" s="62"/>
      <c r="B47" s="170" t="s">
        <v>100</v>
      </c>
      <c r="C47" s="171">
        <f>C42+C43+C44+C45+C46</f>
        <v>760</v>
      </c>
      <c r="D47" s="171">
        <f t="shared" ref="D47:G47" si="4">D42+D43+D44+D45+D46</f>
        <v>37.760000000000005</v>
      </c>
      <c r="E47" s="171">
        <f t="shared" si="4"/>
        <v>28.9</v>
      </c>
      <c r="F47" s="171">
        <f t="shared" si="4"/>
        <v>88.9</v>
      </c>
      <c r="G47" s="171">
        <f t="shared" si="4"/>
        <v>760.98</v>
      </c>
    </row>
    <row r="48" spans="1:7" s="1" customFormat="1" x14ac:dyDescent="0.3">
      <c r="A48" s="62"/>
      <c r="B48" s="20" t="s">
        <v>101</v>
      </c>
      <c r="C48" s="52"/>
      <c r="D48" s="176"/>
      <c r="E48" s="176"/>
      <c r="F48" s="176"/>
      <c r="G48" s="176"/>
    </row>
    <row r="49" spans="1:7" s="1" customFormat="1" x14ac:dyDescent="0.3">
      <c r="A49" s="5">
        <v>438</v>
      </c>
      <c r="B49" s="203" t="s">
        <v>110</v>
      </c>
      <c r="C49" s="52">
        <v>100</v>
      </c>
      <c r="D49" s="212">
        <v>14.27</v>
      </c>
      <c r="E49" s="212">
        <v>22.16</v>
      </c>
      <c r="F49" s="212">
        <v>2.65</v>
      </c>
      <c r="G49" s="212">
        <v>267.93</v>
      </c>
    </row>
    <row r="50" spans="1:7" s="1" customFormat="1" x14ac:dyDescent="0.3">
      <c r="A50" s="5">
        <v>395</v>
      </c>
      <c r="B50" s="203" t="s">
        <v>139</v>
      </c>
      <c r="C50" s="52">
        <v>200</v>
      </c>
      <c r="D50" s="212">
        <v>3.12</v>
      </c>
      <c r="E50" s="212">
        <v>2.66</v>
      </c>
      <c r="F50" s="212">
        <v>14.18</v>
      </c>
      <c r="G50" s="212">
        <v>93.34</v>
      </c>
    </row>
    <row r="51" spans="1:7" s="1" customFormat="1" x14ac:dyDescent="0.3">
      <c r="A51" s="62"/>
      <c r="B51" s="203" t="s">
        <v>34</v>
      </c>
      <c r="C51" s="52">
        <v>50</v>
      </c>
      <c r="D51" s="212">
        <v>3.38</v>
      </c>
      <c r="E51" s="212">
        <v>0.41</v>
      </c>
      <c r="F51" s="212">
        <v>25.03</v>
      </c>
      <c r="G51" s="212">
        <v>117.33</v>
      </c>
    </row>
    <row r="52" spans="1:7" x14ac:dyDescent="0.3">
      <c r="A52" s="5"/>
      <c r="B52" s="170" t="s">
        <v>100</v>
      </c>
      <c r="C52" s="180">
        <f>SUM(C49:C51)</f>
        <v>350</v>
      </c>
      <c r="D52" s="180">
        <f>SUM(D49:D51)</f>
        <v>20.77</v>
      </c>
      <c r="E52" s="180">
        <f>SUM(E49:E51)</f>
        <v>25.23</v>
      </c>
      <c r="F52" s="180">
        <f>SUM(F49:F51)</f>
        <v>41.86</v>
      </c>
      <c r="G52" s="180">
        <f>SUM(G49:G51)</f>
        <v>478.59999999999997</v>
      </c>
    </row>
    <row r="53" spans="1:7" ht="16.2" thickBot="1" x14ac:dyDescent="0.35">
      <c r="A53" s="5"/>
      <c r="B53" s="175" t="s">
        <v>103</v>
      </c>
      <c r="C53" s="174">
        <f>C40+C47+C52</f>
        <v>1620</v>
      </c>
      <c r="D53" s="174">
        <f t="shared" ref="D53:G53" si="5">D40+D47+D52</f>
        <v>69.05</v>
      </c>
      <c r="E53" s="174">
        <f t="shared" si="5"/>
        <v>75.17</v>
      </c>
      <c r="F53" s="174">
        <f t="shared" si="5"/>
        <v>200.315</v>
      </c>
      <c r="G53" s="174">
        <f t="shared" si="5"/>
        <v>1720.36</v>
      </c>
    </row>
    <row r="54" spans="1:7" s="1" customFormat="1" ht="15" thickBot="1" x14ac:dyDescent="0.35">
      <c r="A54" s="233" t="s">
        <v>0</v>
      </c>
      <c r="B54" s="230" t="s">
        <v>29</v>
      </c>
      <c r="C54" s="238" t="s">
        <v>30</v>
      </c>
      <c r="D54" s="241" t="s">
        <v>1</v>
      </c>
      <c r="E54" s="242"/>
      <c r="F54" s="243"/>
      <c r="G54" s="22" t="s">
        <v>2</v>
      </c>
    </row>
    <row r="55" spans="1:7" x14ac:dyDescent="0.3">
      <c r="A55" s="235"/>
      <c r="B55" s="236"/>
      <c r="C55" s="239"/>
      <c r="D55" s="230" t="s">
        <v>5</v>
      </c>
      <c r="E55" s="233" t="s">
        <v>6</v>
      </c>
      <c r="F55" s="233" t="s">
        <v>7</v>
      </c>
      <c r="G55" s="23" t="s">
        <v>8</v>
      </c>
    </row>
    <row r="56" spans="1:7" ht="15" thickBot="1" x14ac:dyDescent="0.35">
      <c r="A56" s="234"/>
      <c r="B56" s="237"/>
      <c r="C56" s="240"/>
      <c r="D56" s="231"/>
      <c r="E56" s="234"/>
      <c r="F56" s="234"/>
      <c r="G56" s="24" t="s">
        <v>12</v>
      </c>
    </row>
    <row r="57" spans="1:7" ht="15.6" x14ac:dyDescent="0.3">
      <c r="A57" s="43" t="s">
        <v>32</v>
      </c>
      <c r="B57" s="172" t="s">
        <v>20</v>
      </c>
      <c r="C57" s="56"/>
      <c r="D57" s="173"/>
      <c r="E57" s="173"/>
      <c r="F57" s="173"/>
      <c r="G57" s="173"/>
    </row>
    <row r="58" spans="1:7" s="1" customFormat="1" x14ac:dyDescent="0.3">
      <c r="A58" s="43"/>
      <c r="B58" s="20" t="s">
        <v>102</v>
      </c>
      <c r="C58" s="56"/>
      <c r="D58" s="196"/>
      <c r="E58" s="196"/>
      <c r="F58" s="196"/>
      <c r="G58" s="196"/>
    </row>
    <row r="59" spans="1:7" s="1" customFormat="1" ht="15.6" x14ac:dyDescent="0.3">
      <c r="A59" s="211">
        <v>93</v>
      </c>
      <c r="B59" s="205" t="s">
        <v>140</v>
      </c>
      <c r="C59" s="56">
        <v>150</v>
      </c>
      <c r="D59" s="216">
        <v>5.75</v>
      </c>
      <c r="E59" s="216">
        <v>5.21</v>
      </c>
      <c r="F59" s="216">
        <v>18.84</v>
      </c>
      <c r="G59" s="216">
        <v>145.19999999999999</v>
      </c>
    </row>
    <row r="60" spans="1:7" s="1" customFormat="1" ht="15.6" x14ac:dyDescent="0.3">
      <c r="A60" s="211">
        <v>1</v>
      </c>
      <c r="B60" s="204" t="s">
        <v>106</v>
      </c>
      <c r="C60" s="52" t="s">
        <v>109</v>
      </c>
      <c r="D60" s="213">
        <v>3.06</v>
      </c>
      <c r="E60" s="213">
        <v>9.44</v>
      </c>
      <c r="F60" s="213">
        <v>18.274999999999999</v>
      </c>
      <c r="G60" s="213">
        <v>170</v>
      </c>
    </row>
    <row r="61" spans="1:7" s="1" customFormat="1" ht="15.6" x14ac:dyDescent="0.3">
      <c r="A61" s="211">
        <v>943</v>
      </c>
      <c r="B61" s="204" t="s">
        <v>120</v>
      </c>
      <c r="C61" s="52">
        <v>200</v>
      </c>
      <c r="D61" s="213">
        <v>0.2</v>
      </c>
      <c r="E61" s="213">
        <v>0</v>
      </c>
      <c r="F61" s="213">
        <v>14</v>
      </c>
      <c r="G61" s="213">
        <v>28</v>
      </c>
    </row>
    <row r="62" spans="1:7" s="1" customFormat="1" ht="15.6" x14ac:dyDescent="0.3">
      <c r="A62" s="211">
        <v>338</v>
      </c>
      <c r="B62" s="204" t="s">
        <v>113</v>
      </c>
      <c r="C62" s="52">
        <v>100</v>
      </c>
      <c r="D62" s="213">
        <v>0.6</v>
      </c>
      <c r="E62" s="213">
        <v>0.6</v>
      </c>
      <c r="F62" s="213">
        <v>14.64</v>
      </c>
      <c r="G62" s="213">
        <v>66.34</v>
      </c>
    </row>
    <row r="63" spans="1:7" s="1" customFormat="1" x14ac:dyDescent="0.3">
      <c r="A63" s="43"/>
      <c r="B63" s="170" t="s">
        <v>100</v>
      </c>
      <c r="C63" s="206">
        <v>510</v>
      </c>
      <c r="D63" s="180">
        <v>0</v>
      </c>
      <c r="E63" s="180">
        <f t="shared" ref="E63:G63" si="6">SUM(E59:E62)</f>
        <v>15.249999999999998</v>
      </c>
      <c r="F63" s="180">
        <f t="shared" si="6"/>
        <v>65.754999999999995</v>
      </c>
      <c r="G63" s="180">
        <f t="shared" si="6"/>
        <v>409.53999999999996</v>
      </c>
    </row>
    <row r="64" spans="1:7" x14ac:dyDescent="0.3">
      <c r="A64" s="5"/>
      <c r="B64" s="20" t="s">
        <v>17</v>
      </c>
      <c r="C64" s="52"/>
      <c r="D64" s="178"/>
      <c r="E64" s="178"/>
      <c r="F64" s="178"/>
      <c r="G64" s="178"/>
    </row>
    <row r="65" spans="1:7" x14ac:dyDescent="0.3">
      <c r="A65" s="5"/>
      <c r="B65" s="6" t="s">
        <v>105</v>
      </c>
      <c r="C65" s="52">
        <v>60</v>
      </c>
      <c r="D65" s="213"/>
      <c r="E65" s="213"/>
      <c r="F65" s="213"/>
      <c r="G65" s="213"/>
    </row>
    <row r="66" spans="1:7" s="1" customFormat="1" x14ac:dyDescent="0.3">
      <c r="A66" s="5">
        <v>44</v>
      </c>
      <c r="B66" s="6" t="s">
        <v>141</v>
      </c>
      <c r="C66" s="52">
        <v>200</v>
      </c>
      <c r="D66" s="213">
        <v>3.74</v>
      </c>
      <c r="E66" s="213">
        <v>1.7</v>
      </c>
      <c r="F66" s="213">
        <v>10.18</v>
      </c>
      <c r="G66" s="213">
        <v>72.819999999999993</v>
      </c>
    </row>
    <row r="67" spans="1:7" x14ac:dyDescent="0.3">
      <c r="A67" s="5">
        <v>694</v>
      </c>
      <c r="B67" s="6" t="s">
        <v>18</v>
      </c>
      <c r="C67" s="52">
        <v>150</v>
      </c>
      <c r="D67" s="213">
        <v>3.06</v>
      </c>
      <c r="E67" s="213">
        <v>4.8</v>
      </c>
      <c r="F67" s="213">
        <v>20.45</v>
      </c>
      <c r="G67" s="213">
        <v>137.25</v>
      </c>
    </row>
    <row r="68" spans="1:7" x14ac:dyDescent="0.3">
      <c r="A68" s="5">
        <v>244</v>
      </c>
      <c r="B68" s="6" t="s">
        <v>142</v>
      </c>
      <c r="C68" s="52">
        <v>90</v>
      </c>
      <c r="D68" s="213">
        <v>6.12</v>
      </c>
      <c r="E68" s="213">
        <v>0.81</v>
      </c>
      <c r="F68" s="213">
        <v>2.54</v>
      </c>
      <c r="G68" s="213">
        <v>42</v>
      </c>
    </row>
    <row r="69" spans="1:7" x14ac:dyDescent="0.3">
      <c r="A69" s="5">
        <v>247</v>
      </c>
      <c r="B69" s="6" t="s">
        <v>111</v>
      </c>
      <c r="C69" s="52">
        <v>200</v>
      </c>
      <c r="D69" s="213">
        <v>1.36</v>
      </c>
      <c r="E69" s="213">
        <v>0</v>
      </c>
      <c r="F69" s="213">
        <v>29.02</v>
      </c>
      <c r="G69" s="213">
        <v>116.19</v>
      </c>
    </row>
    <row r="70" spans="1:7" x14ac:dyDescent="0.3">
      <c r="A70" s="62"/>
      <c r="B70" s="6" t="s">
        <v>138</v>
      </c>
      <c r="C70" s="52">
        <v>60</v>
      </c>
      <c r="D70" s="212">
        <v>3.34</v>
      </c>
      <c r="E70" s="212">
        <v>0.68</v>
      </c>
      <c r="F70" s="212">
        <v>29.4</v>
      </c>
      <c r="G70" s="212">
        <v>136.94</v>
      </c>
    </row>
    <row r="71" spans="1:7" s="1" customFormat="1" x14ac:dyDescent="0.3">
      <c r="A71" s="62"/>
      <c r="B71" s="170" t="s">
        <v>100</v>
      </c>
      <c r="C71" s="171">
        <f>SUM(C65:C70)</f>
        <v>760</v>
      </c>
      <c r="D71" s="171">
        <f t="shared" ref="D71:G71" si="7">SUM(D65:D70)</f>
        <v>17.62</v>
      </c>
      <c r="E71" s="171">
        <f t="shared" si="7"/>
        <v>7.99</v>
      </c>
      <c r="F71" s="171">
        <f t="shared" si="7"/>
        <v>91.59</v>
      </c>
      <c r="G71" s="171">
        <f t="shared" si="7"/>
        <v>505.2</v>
      </c>
    </row>
    <row r="72" spans="1:7" s="1" customFormat="1" x14ac:dyDescent="0.3">
      <c r="A72" s="62"/>
      <c r="B72" s="20" t="s">
        <v>101</v>
      </c>
      <c r="C72" s="52"/>
      <c r="D72" s="176"/>
      <c r="E72" s="176"/>
      <c r="F72" s="176"/>
      <c r="G72" s="176"/>
    </row>
    <row r="73" spans="1:7" s="1" customFormat="1" x14ac:dyDescent="0.3">
      <c r="A73" s="5">
        <v>463</v>
      </c>
      <c r="B73" s="203" t="s">
        <v>143</v>
      </c>
      <c r="C73" s="52" t="s">
        <v>115</v>
      </c>
      <c r="D73" s="212">
        <v>28.44</v>
      </c>
      <c r="E73" s="212">
        <v>19.510000000000002</v>
      </c>
      <c r="F73" s="212">
        <v>17.100000000000001</v>
      </c>
      <c r="G73" s="212">
        <v>357.16</v>
      </c>
    </row>
    <row r="74" spans="1:7" s="1" customFormat="1" x14ac:dyDescent="0.3">
      <c r="A74" s="5">
        <v>959</v>
      </c>
      <c r="B74" s="203" t="s">
        <v>132</v>
      </c>
      <c r="C74" s="52">
        <v>200</v>
      </c>
      <c r="D74" s="212">
        <v>3.52</v>
      </c>
      <c r="E74" s="209">
        <v>3.72</v>
      </c>
      <c r="F74" s="212">
        <v>25.49</v>
      </c>
      <c r="G74" s="212">
        <v>145.19999999999999</v>
      </c>
    </row>
    <row r="75" spans="1:7" s="1" customFormat="1" x14ac:dyDescent="0.3">
      <c r="A75" s="62"/>
      <c r="B75" s="170" t="s">
        <v>100</v>
      </c>
      <c r="C75" s="180">
        <v>340</v>
      </c>
      <c r="D75" s="180">
        <f>SUM(D73:D74)</f>
        <v>31.96</v>
      </c>
      <c r="E75" s="180">
        <f>SUM(E73:E74)</f>
        <v>23.23</v>
      </c>
      <c r="F75" s="180">
        <f>SUM(F73:F74)</f>
        <v>42.59</v>
      </c>
      <c r="G75" s="180">
        <f>SUM(G73:G74)</f>
        <v>502.36</v>
      </c>
    </row>
    <row r="76" spans="1:7" ht="16.2" thickBot="1" x14ac:dyDescent="0.35">
      <c r="A76" s="5"/>
      <c r="B76" s="175" t="s">
        <v>103</v>
      </c>
      <c r="C76" s="174">
        <f>C63+C71+C75</f>
        <v>1610</v>
      </c>
      <c r="D76" s="174">
        <f t="shared" ref="D76:G76" si="8">D63+D71+D75</f>
        <v>49.58</v>
      </c>
      <c r="E76" s="174">
        <f t="shared" si="8"/>
        <v>46.47</v>
      </c>
      <c r="F76" s="174">
        <f t="shared" si="8"/>
        <v>199.935</v>
      </c>
      <c r="G76" s="174">
        <f t="shared" si="8"/>
        <v>1417.1</v>
      </c>
    </row>
    <row r="77" spans="1:7" s="1" customFormat="1" ht="15" thickBot="1" x14ac:dyDescent="0.35">
      <c r="A77" s="233" t="s">
        <v>0</v>
      </c>
      <c r="B77" s="230" t="s">
        <v>29</v>
      </c>
      <c r="C77" s="238" t="s">
        <v>30</v>
      </c>
      <c r="D77" s="241" t="s">
        <v>1</v>
      </c>
      <c r="E77" s="242"/>
      <c r="F77" s="243"/>
      <c r="G77" s="22" t="s">
        <v>2</v>
      </c>
    </row>
    <row r="78" spans="1:7" x14ac:dyDescent="0.3">
      <c r="A78" s="235"/>
      <c r="B78" s="236"/>
      <c r="C78" s="239"/>
      <c r="D78" s="230" t="s">
        <v>5</v>
      </c>
      <c r="E78" s="233" t="s">
        <v>6</v>
      </c>
      <c r="F78" s="233" t="s">
        <v>7</v>
      </c>
      <c r="G78" s="23" t="s">
        <v>8</v>
      </c>
    </row>
    <row r="79" spans="1:7" ht="15" thickBot="1" x14ac:dyDescent="0.35">
      <c r="A79" s="234"/>
      <c r="B79" s="237"/>
      <c r="C79" s="240"/>
      <c r="D79" s="231"/>
      <c r="E79" s="234"/>
      <c r="F79" s="234"/>
      <c r="G79" s="24" t="s">
        <v>12</v>
      </c>
    </row>
    <row r="80" spans="1:7" ht="15.6" x14ac:dyDescent="0.3">
      <c r="A80" s="38" t="s">
        <v>32</v>
      </c>
      <c r="B80" s="25" t="s">
        <v>21</v>
      </c>
      <c r="C80" s="52"/>
      <c r="D80" s="9"/>
      <c r="E80" s="4"/>
      <c r="F80" s="4"/>
      <c r="G80" s="4"/>
    </row>
    <row r="81" spans="1:7" s="1" customFormat="1" x14ac:dyDescent="0.3">
      <c r="A81" s="38"/>
      <c r="B81" s="20" t="s">
        <v>102</v>
      </c>
      <c r="C81" s="52"/>
      <c r="D81" s="178"/>
      <c r="E81" s="178"/>
      <c r="F81" s="178"/>
      <c r="G81" s="178"/>
    </row>
    <row r="82" spans="1:7" s="1" customFormat="1" ht="15.6" x14ac:dyDescent="0.3">
      <c r="A82" s="211">
        <v>168</v>
      </c>
      <c r="B82" s="204" t="s">
        <v>144</v>
      </c>
      <c r="C82" s="52">
        <v>150</v>
      </c>
      <c r="D82" s="178">
        <v>4.67</v>
      </c>
      <c r="E82" s="178">
        <v>4.8600000000000003</v>
      </c>
      <c r="F82" s="178">
        <v>25.83</v>
      </c>
      <c r="G82" s="178">
        <v>166</v>
      </c>
    </row>
    <row r="83" spans="1:7" s="1" customFormat="1" x14ac:dyDescent="0.3">
      <c r="A83" s="5">
        <v>395</v>
      </c>
      <c r="B83" s="203" t="s">
        <v>139</v>
      </c>
      <c r="C83" s="52">
        <v>200</v>
      </c>
      <c r="D83" s="212">
        <v>3.12</v>
      </c>
      <c r="E83" s="212">
        <v>2.66</v>
      </c>
      <c r="F83" s="212">
        <v>14.18</v>
      </c>
      <c r="G83" s="212">
        <v>93.34</v>
      </c>
    </row>
    <row r="84" spans="1:7" s="1" customFormat="1" ht="15.6" x14ac:dyDescent="0.3">
      <c r="A84" s="211">
        <v>3</v>
      </c>
      <c r="B84" s="204" t="s">
        <v>145</v>
      </c>
      <c r="C84" s="52" t="s">
        <v>108</v>
      </c>
      <c r="D84" s="178">
        <v>5.2549999999999999</v>
      </c>
      <c r="E84" s="178">
        <v>7.6449999999999996</v>
      </c>
      <c r="F84" s="178">
        <v>16.18</v>
      </c>
      <c r="G84" s="178">
        <v>154.44499999999999</v>
      </c>
    </row>
    <row r="85" spans="1:7" s="1" customFormat="1" ht="15.6" x14ac:dyDescent="0.3">
      <c r="A85" s="211">
        <v>338</v>
      </c>
      <c r="B85" s="204" t="s">
        <v>113</v>
      </c>
      <c r="C85" s="52">
        <v>100</v>
      </c>
      <c r="D85" s="213">
        <v>0.6</v>
      </c>
      <c r="E85" s="213">
        <v>0.6</v>
      </c>
      <c r="F85" s="213">
        <v>14.64</v>
      </c>
      <c r="G85" s="213">
        <v>66.34</v>
      </c>
    </row>
    <row r="86" spans="1:7" s="1" customFormat="1" x14ac:dyDescent="0.3">
      <c r="A86" s="38"/>
      <c r="B86" s="170" t="s">
        <v>100</v>
      </c>
      <c r="C86" s="180">
        <v>515</v>
      </c>
      <c r="D86" s="180">
        <f t="shared" ref="D86:G86" si="9">SUM(D82:D85)</f>
        <v>13.645</v>
      </c>
      <c r="E86" s="180">
        <f t="shared" si="9"/>
        <v>15.764999999999999</v>
      </c>
      <c r="F86" s="180">
        <f t="shared" si="9"/>
        <v>70.83</v>
      </c>
      <c r="G86" s="180">
        <f t="shared" si="9"/>
        <v>480.125</v>
      </c>
    </row>
    <row r="87" spans="1:7" x14ac:dyDescent="0.3">
      <c r="A87" s="5"/>
      <c r="B87" s="20" t="s">
        <v>17</v>
      </c>
      <c r="C87" s="52"/>
      <c r="D87" s="178"/>
      <c r="E87" s="178"/>
      <c r="F87" s="178"/>
      <c r="G87" s="178"/>
    </row>
    <row r="88" spans="1:7" x14ac:dyDescent="0.3">
      <c r="A88" s="5"/>
      <c r="B88" s="6" t="s">
        <v>81</v>
      </c>
      <c r="C88" s="52">
        <v>60</v>
      </c>
      <c r="D88" s="176"/>
      <c r="E88" s="176"/>
      <c r="F88" s="176"/>
      <c r="G88" s="176"/>
    </row>
    <row r="89" spans="1:7" ht="17.25" customHeight="1" x14ac:dyDescent="0.25">
      <c r="A89" s="185">
        <v>208</v>
      </c>
      <c r="B89" s="186" t="s">
        <v>146</v>
      </c>
      <c r="C89" s="187">
        <v>200</v>
      </c>
      <c r="D89" s="188">
        <v>2.15</v>
      </c>
      <c r="E89" s="189">
        <v>2.27</v>
      </c>
      <c r="F89" s="188">
        <v>13.71</v>
      </c>
      <c r="G89" s="188">
        <v>83.8</v>
      </c>
    </row>
    <row r="90" spans="1:7" x14ac:dyDescent="0.3">
      <c r="A90" s="5">
        <v>436</v>
      </c>
      <c r="B90" s="6" t="s">
        <v>112</v>
      </c>
      <c r="C90" s="52">
        <v>240</v>
      </c>
      <c r="D90" s="176">
        <v>27.53</v>
      </c>
      <c r="E90" s="177">
        <v>7.47</v>
      </c>
      <c r="F90" s="176">
        <v>21.95</v>
      </c>
      <c r="G90" s="176">
        <v>265</v>
      </c>
    </row>
    <row r="91" spans="1:7" x14ac:dyDescent="0.3">
      <c r="A91" s="5">
        <v>868</v>
      </c>
      <c r="B91" s="6" t="s">
        <v>133</v>
      </c>
      <c r="C91" s="52" t="s">
        <v>33</v>
      </c>
      <c r="D91" s="214">
        <v>0.04</v>
      </c>
      <c r="E91" s="212">
        <v>0</v>
      </c>
      <c r="F91" s="212">
        <v>24.76</v>
      </c>
      <c r="G91" s="212">
        <v>94.2</v>
      </c>
    </row>
    <row r="92" spans="1:7" x14ac:dyDescent="0.3">
      <c r="A92" s="62"/>
      <c r="B92" s="6" t="s">
        <v>138</v>
      </c>
      <c r="C92" s="52">
        <v>60</v>
      </c>
      <c r="D92" s="212">
        <v>3.34</v>
      </c>
      <c r="E92" s="212">
        <v>0.68</v>
      </c>
      <c r="F92" s="212">
        <v>29.4</v>
      </c>
      <c r="G92" s="212">
        <v>136.94</v>
      </c>
    </row>
    <row r="93" spans="1:7" s="1" customFormat="1" x14ac:dyDescent="0.3">
      <c r="A93" s="62"/>
      <c r="B93" s="170" t="s">
        <v>100</v>
      </c>
      <c r="C93" s="180">
        <v>760</v>
      </c>
      <c r="D93" s="180">
        <f t="shared" ref="D93:G93" si="10">SUM(D88:D92)</f>
        <v>33.06</v>
      </c>
      <c r="E93" s="180">
        <f t="shared" si="10"/>
        <v>10.42</v>
      </c>
      <c r="F93" s="180">
        <f t="shared" si="10"/>
        <v>89.82</v>
      </c>
      <c r="G93" s="180">
        <f t="shared" si="10"/>
        <v>579.94000000000005</v>
      </c>
    </row>
    <row r="94" spans="1:7" s="1" customFormat="1" x14ac:dyDescent="0.3">
      <c r="A94" s="62"/>
      <c r="B94" s="20" t="s">
        <v>101</v>
      </c>
      <c r="C94" s="52"/>
      <c r="D94" s="176"/>
      <c r="E94" s="176"/>
      <c r="F94" s="176"/>
      <c r="G94" s="176"/>
    </row>
    <row r="95" spans="1:7" s="1" customFormat="1" x14ac:dyDescent="0.3">
      <c r="A95" s="5">
        <v>139</v>
      </c>
      <c r="B95" s="6" t="s">
        <v>117</v>
      </c>
      <c r="C95" s="52">
        <v>100</v>
      </c>
      <c r="D95" s="176">
        <v>6.5</v>
      </c>
      <c r="E95" s="176">
        <v>10.68</v>
      </c>
      <c r="F95" s="176">
        <v>37.42</v>
      </c>
      <c r="G95" s="176">
        <v>289.48</v>
      </c>
    </row>
    <row r="96" spans="1:7" s="1" customFormat="1" ht="15.6" x14ac:dyDescent="0.3">
      <c r="A96" s="211">
        <v>943</v>
      </c>
      <c r="B96" s="204" t="s">
        <v>120</v>
      </c>
      <c r="C96" s="52">
        <v>200</v>
      </c>
      <c r="D96" s="213">
        <v>0.2</v>
      </c>
      <c r="E96" s="213">
        <v>0</v>
      </c>
      <c r="F96" s="213">
        <v>14</v>
      </c>
      <c r="G96" s="213">
        <v>28</v>
      </c>
    </row>
    <row r="97" spans="1:7" s="1" customFormat="1" x14ac:dyDescent="0.3">
      <c r="A97" s="62"/>
      <c r="B97" s="170" t="s">
        <v>100</v>
      </c>
      <c r="C97" s="180">
        <v>300</v>
      </c>
      <c r="D97" s="180">
        <f>SUM(D95:D96)</f>
        <v>6.7</v>
      </c>
      <c r="E97" s="180">
        <f>SUM(E95:E96)</f>
        <v>10.68</v>
      </c>
      <c r="F97" s="180">
        <f>SUM(F95:F96)</f>
        <v>51.42</v>
      </c>
      <c r="G97" s="180">
        <f>SUM(G95:G96)</f>
        <v>317.48</v>
      </c>
    </row>
    <row r="98" spans="1:7" ht="16.2" thickBot="1" x14ac:dyDescent="0.35">
      <c r="A98" s="5"/>
      <c r="B98" s="175" t="s">
        <v>103</v>
      </c>
      <c r="C98" s="197">
        <f>C86+C93+C97</f>
        <v>1575</v>
      </c>
      <c r="D98" s="197">
        <f t="shared" ref="D98:G98" si="11">D86+D93+D97</f>
        <v>53.405000000000001</v>
      </c>
      <c r="E98" s="197">
        <f t="shared" si="11"/>
        <v>36.864999999999995</v>
      </c>
      <c r="F98" s="197">
        <f t="shared" si="11"/>
        <v>212.07</v>
      </c>
      <c r="G98" s="197">
        <f t="shared" si="11"/>
        <v>1377.5450000000001</v>
      </c>
    </row>
    <row r="99" spans="1:7" s="1" customFormat="1" ht="15" thickBot="1" x14ac:dyDescent="0.35">
      <c r="A99" s="233" t="s">
        <v>0</v>
      </c>
      <c r="B99" s="230" t="s">
        <v>29</v>
      </c>
      <c r="C99" s="238" t="s">
        <v>30</v>
      </c>
      <c r="D99" s="241" t="s">
        <v>1</v>
      </c>
      <c r="E99" s="242"/>
      <c r="F99" s="243"/>
      <c r="G99" s="22" t="s">
        <v>2</v>
      </c>
    </row>
    <row r="100" spans="1:7" x14ac:dyDescent="0.3">
      <c r="A100" s="235"/>
      <c r="B100" s="236"/>
      <c r="C100" s="239"/>
      <c r="D100" s="230" t="s">
        <v>5</v>
      </c>
      <c r="E100" s="233" t="s">
        <v>6</v>
      </c>
      <c r="F100" s="233" t="s">
        <v>7</v>
      </c>
      <c r="G100" s="23" t="s">
        <v>8</v>
      </c>
    </row>
    <row r="101" spans="1:7" ht="15" thickBot="1" x14ac:dyDescent="0.35">
      <c r="A101" s="234"/>
      <c r="B101" s="237"/>
      <c r="C101" s="240"/>
      <c r="D101" s="231"/>
      <c r="E101" s="234"/>
      <c r="F101" s="234"/>
      <c r="G101" s="24" t="s">
        <v>12</v>
      </c>
    </row>
    <row r="102" spans="1:7" ht="15.6" x14ac:dyDescent="0.3">
      <c r="A102" s="43" t="s">
        <v>32</v>
      </c>
      <c r="B102" s="25" t="s">
        <v>22</v>
      </c>
      <c r="C102" s="52"/>
      <c r="D102" s="4"/>
      <c r="E102" s="3"/>
      <c r="F102" s="4"/>
      <c r="G102" s="3"/>
    </row>
    <row r="103" spans="1:7" s="1" customFormat="1" x14ac:dyDescent="0.3">
      <c r="A103" s="43"/>
      <c r="B103" s="20" t="s">
        <v>102</v>
      </c>
      <c r="C103" s="52"/>
      <c r="D103" s="178"/>
      <c r="E103" s="178"/>
      <c r="F103" s="178"/>
      <c r="G103" s="178"/>
    </row>
    <row r="104" spans="1:7" s="1" customFormat="1" ht="15.6" x14ac:dyDescent="0.3">
      <c r="A104" s="211">
        <v>469</v>
      </c>
      <c r="B104" s="204" t="s">
        <v>147</v>
      </c>
      <c r="C104" s="52">
        <v>150</v>
      </c>
      <c r="D104" s="213">
        <v>27.84</v>
      </c>
      <c r="E104" s="213">
        <v>18</v>
      </c>
      <c r="F104" s="213">
        <v>32.4</v>
      </c>
      <c r="G104" s="213">
        <v>279.60000000000002</v>
      </c>
    </row>
    <row r="105" spans="1:7" s="1" customFormat="1" x14ac:dyDescent="0.3">
      <c r="A105" s="5">
        <v>247</v>
      </c>
      <c r="B105" s="6" t="s">
        <v>111</v>
      </c>
      <c r="C105" s="52">
        <v>200</v>
      </c>
      <c r="D105" s="213">
        <v>1.36</v>
      </c>
      <c r="E105" s="213">
        <v>0</v>
      </c>
      <c r="F105" s="213">
        <v>29.02</v>
      </c>
      <c r="G105" s="213">
        <v>116.19</v>
      </c>
    </row>
    <row r="106" spans="1:7" s="1" customFormat="1" ht="15.6" x14ac:dyDescent="0.3">
      <c r="A106" s="211">
        <v>1</v>
      </c>
      <c r="B106" s="204" t="s">
        <v>106</v>
      </c>
      <c r="C106" s="52" t="s">
        <v>109</v>
      </c>
      <c r="D106" s="213">
        <v>3.06</v>
      </c>
      <c r="E106" s="213">
        <v>9.44</v>
      </c>
      <c r="F106" s="213">
        <v>18.274999999999999</v>
      </c>
      <c r="G106" s="213">
        <v>170</v>
      </c>
    </row>
    <row r="107" spans="1:7" s="1" customFormat="1" ht="15.6" x14ac:dyDescent="0.3">
      <c r="A107" s="211">
        <v>338</v>
      </c>
      <c r="B107" s="204" t="s">
        <v>113</v>
      </c>
      <c r="C107" s="52">
        <v>100</v>
      </c>
      <c r="D107" s="213">
        <v>0.6</v>
      </c>
      <c r="E107" s="213">
        <v>0.6</v>
      </c>
      <c r="F107" s="213">
        <v>14.64</v>
      </c>
      <c r="G107" s="213">
        <v>66.34</v>
      </c>
    </row>
    <row r="108" spans="1:7" s="1" customFormat="1" x14ac:dyDescent="0.3">
      <c r="A108" s="43"/>
      <c r="B108" s="170" t="s">
        <v>100</v>
      </c>
      <c r="C108" s="180">
        <v>510</v>
      </c>
      <c r="D108" s="180">
        <f>SUM(D104:D107)</f>
        <v>32.86</v>
      </c>
      <c r="E108" s="180">
        <f>SUM(E104:E107)</f>
        <v>28.04</v>
      </c>
      <c r="F108" s="180">
        <f>SUM(F104:F107)</f>
        <v>94.334999999999994</v>
      </c>
      <c r="G108" s="180">
        <f>SUM(G104:G107)</f>
        <v>632.13</v>
      </c>
    </row>
    <row r="109" spans="1:7" s="1" customFormat="1" x14ac:dyDescent="0.3">
      <c r="A109" s="43"/>
      <c r="B109" s="20" t="s">
        <v>17</v>
      </c>
      <c r="C109" s="52"/>
      <c r="D109" s="178"/>
      <c r="E109" s="178"/>
      <c r="F109" s="178"/>
      <c r="G109" s="178"/>
    </row>
    <row r="110" spans="1:7" x14ac:dyDescent="0.3">
      <c r="A110" s="5"/>
      <c r="B110" s="6" t="s">
        <v>105</v>
      </c>
      <c r="C110" s="52">
        <v>60</v>
      </c>
      <c r="D110" s="217"/>
      <c r="E110" s="217"/>
      <c r="F110" s="217"/>
      <c r="G110" s="217"/>
    </row>
    <row r="111" spans="1:7" ht="16.2" customHeight="1" x14ac:dyDescent="0.3">
      <c r="A111" s="5">
        <v>187</v>
      </c>
      <c r="B111" s="6" t="s">
        <v>148</v>
      </c>
      <c r="C111" s="52">
        <v>200</v>
      </c>
      <c r="D111" s="213">
        <v>17.23</v>
      </c>
      <c r="E111" s="213">
        <v>14.11</v>
      </c>
      <c r="F111" s="213">
        <v>6.79</v>
      </c>
      <c r="G111" s="213">
        <v>222.49</v>
      </c>
    </row>
    <row r="112" spans="1:7" x14ac:dyDescent="0.3">
      <c r="A112" s="5" t="s">
        <v>151</v>
      </c>
      <c r="B112" s="6" t="s">
        <v>149</v>
      </c>
      <c r="C112" s="52">
        <v>240</v>
      </c>
      <c r="D112" s="219">
        <v>22.91</v>
      </c>
      <c r="E112" s="219" t="s">
        <v>150</v>
      </c>
      <c r="F112" s="219">
        <v>23.03</v>
      </c>
      <c r="G112" s="219">
        <v>350</v>
      </c>
    </row>
    <row r="113" spans="1:7" x14ac:dyDescent="0.3">
      <c r="A113" s="5">
        <v>868</v>
      </c>
      <c r="B113" s="6" t="s">
        <v>133</v>
      </c>
      <c r="C113" s="52" t="s">
        <v>33</v>
      </c>
      <c r="D113" s="214">
        <v>0.04</v>
      </c>
      <c r="E113" s="212">
        <v>0</v>
      </c>
      <c r="F113" s="212">
        <v>24.76</v>
      </c>
      <c r="G113" s="212">
        <v>94.2</v>
      </c>
    </row>
    <row r="114" spans="1:7" x14ac:dyDescent="0.3">
      <c r="A114" s="62"/>
      <c r="B114" s="6" t="s">
        <v>138</v>
      </c>
      <c r="C114" s="52">
        <v>60</v>
      </c>
      <c r="D114" s="212">
        <v>3.34</v>
      </c>
      <c r="E114" s="212">
        <v>0.68</v>
      </c>
      <c r="F114" s="212">
        <v>29.4</v>
      </c>
      <c r="G114" s="212">
        <v>136.94</v>
      </c>
    </row>
    <row r="115" spans="1:7" s="1" customFormat="1" x14ac:dyDescent="0.3">
      <c r="A115" s="62"/>
      <c r="B115" s="170" t="s">
        <v>100</v>
      </c>
      <c r="C115" s="171">
        <v>760</v>
      </c>
      <c r="D115" s="171">
        <f t="shared" ref="D115:G115" si="12">SUM(D110:D114)</f>
        <v>43.519999999999996</v>
      </c>
      <c r="E115" s="171">
        <f t="shared" si="12"/>
        <v>14.79</v>
      </c>
      <c r="F115" s="171">
        <f t="shared" si="12"/>
        <v>83.97999999999999</v>
      </c>
      <c r="G115" s="171">
        <f t="shared" si="12"/>
        <v>803.63000000000011</v>
      </c>
    </row>
    <row r="116" spans="1:7" s="1" customFormat="1" x14ac:dyDescent="0.3">
      <c r="A116" s="62"/>
      <c r="B116" s="20" t="s">
        <v>101</v>
      </c>
      <c r="C116" s="52"/>
      <c r="D116" s="176"/>
      <c r="E116" s="176"/>
      <c r="F116" s="176"/>
      <c r="G116" s="176"/>
    </row>
    <row r="117" spans="1:7" s="1" customFormat="1" x14ac:dyDescent="0.3">
      <c r="A117" s="5">
        <v>1148</v>
      </c>
      <c r="B117" s="6" t="s">
        <v>152</v>
      </c>
      <c r="C117" s="52">
        <v>100</v>
      </c>
      <c r="D117" s="212">
        <v>5.8</v>
      </c>
      <c r="E117" s="212">
        <v>5</v>
      </c>
      <c r="F117" s="212">
        <v>9.6</v>
      </c>
      <c r="G117" s="212">
        <v>107</v>
      </c>
    </row>
    <row r="118" spans="1:7" s="1" customFormat="1" ht="15.6" x14ac:dyDescent="0.3">
      <c r="A118" s="211">
        <v>943</v>
      </c>
      <c r="B118" s="204" t="s">
        <v>120</v>
      </c>
      <c r="C118" s="52">
        <v>200</v>
      </c>
      <c r="D118" s="213">
        <v>0.2</v>
      </c>
      <c r="E118" s="213">
        <v>0</v>
      </c>
      <c r="F118" s="213">
        <v>14</v>
      </c>
      <c r="G118" s="213">
        <v>28</v>
      </c>
    </row>
    <row r="119" spans="1:7" s="1" customFormat="1" x14ac:dyDescent="0.3">
      <c r="A119" s="62"/>
      <c r="B119" s="170" t="s">
        <v>100</v>
      </c>
      <c r="C119" s="180">
        <v>300</v>
      </c>
      <c r="D119" s="180">
        <f>SUM(D117:D118)</f>
        <v>6</v>
      </c>
      <c r="E119" s="180">
        <f>SUM(E117:E118)</f>
        <v>5</v>
      </c>
      <c r="F119" s="180">
        <f>SUM(F117:F118)</f>
        <v>23.6</v>
      </c>
      <c r="G119" s="180">
        <f>SUM(G117:G118)</f>
        <v>135</v>
      </c>
    </row>
    <row r="120" spans="1:7" ht="16.2" thickBot="1" x14ac:dyDescent="0.35">
      <c r="A120" s="5"/>
      <c r="B120" s="175" t="s">
        <v>103</v>
      </c>
      <c r="C120" s="197">
        <f>C108+C115+C119</f>
        <v>1570</v>
      </c>
      <c r="D120" s="197">
        <f t="shared" ref="D120:G120" si="13">D108+D115+D119</f>
        <v>82.38</v>
      </c>
      <c r="E120" s="197">
        <f t="shared" si="13"/>
        <v>47.83</v>
      </c>
      <c r="F120" s="197">
        <f t="shared" si="13"/>
        <v>201.91499999999999</v>
      </c>
      <c r="G120" s="197">
        <f t="shared" si="13"/>
        <v>1570.7600000000002</v>
      </c>
    </row>
    <row r="121" spans="1:7" ht="15.75" customHeight="1" thickBot="1" x14ac:dyDescent="0.35">
      <c r="A121" s="233" t="s">
        <v>0</v>
      </c>
      <c r="B121" s="230" t="s">
        <v>29</v>
      </c>
      <c r="C121" s="252" t="s">
        <v>30</v>
      </c>
      <c r="D121" s="241" t="s">
        <v>1</v>
      </c>
      <c r="E121" s="242"/>
      <c r="F121" s="243"/>
      <c r="G121" s="22" t="s">
        <v>2</v>
      </c>
    </row>
    <row r="122" spans="1:7" x14ac:dyDescent="0.3">
      <c r="A122" s="235"/>
      <c r="B122" s="251"/>
      <c r="C122" s="253"/>
      <c r="D122" s="230" t="s">
        <v>5</v>
      </c>
      <c r="E122" s="233" t="s">
        <v>6</v>
      </c>
      <c r="F122" s="233" t="s">
        <v>7</v>
      </c>
      <c r="G122" s="23" t="s">
        <v>8</v>
      </c>
    </row>
    <row r="123" spans="1:7" s="1" customFormat="1" ht="15" thickBot="1" x14ac:dyDescent="0.35">
      <c r="A123" s="234"/>
      <c r="B123" s="231"/>
      <c r="C123" s="254"/>
      <c r="D123" s="231"/>
      <c r="E123" s="234"/>
      <c r="F123" s="234"/>
      <c r="G123" s="24" t="s">
        <v>12</v>
      </c>
    </row>
    <row r="124" spans="1:7" ht="21" x14ac:dyDescent="0.4">
      <c r="A124" s="27"/>
      <c r="B124" s="184" t="s">
        <v>23</v>
      </c>
      <c r="C124" s="54"/>
      <c r="D124" s="28"/>
      <c r="E124" s="28"/>
      <c r="F124" s="28"/>
      <c r="G124" s="28"/>
    </row>
    <row r="125" spans="1:7" ht="15.6" x14ac:dyDescent="0.3">
      <c r="A125" s="7"/>
      <c r="B125" s="182" t="s">
        <v>14</v>
      </c>
      <c r="C125" s="52"/>
      <c r="D125" s="39"/>
      <c r="E125" s="13"/>
      <c r="F125" s="39"/>
      <c r="G125" s="39"/>
    </row>
    <row r="126" spans="1:7" ht="15" thickBot="1" x14ac:dyDescent="0.35">
      <c r="A126" s="29"/>
      <c r="B126" s="227" t="s">
        <v>24</v>
      </c>
      <c r="C126" s="228"/>
      <c r="D126" s="30"/>
      <c r="E126" s="40"/>
      <c r="F126" s="30"/>
      <c r="G126" s="30"/>
    </row>
    <row r="127" spans="1:7" ht="15" thickBot="1" x14ac:dyDescent="0.35">
      <c r="A127" s="233" t="s">
        <v>0</v>
      </c>
      <c r="B127" s="230" t="s">
        <v>29</v>
      </c>
      <c r="C127" s="238" t="s">
        <v>30</v>
      </c>
      <c r="D127" s="248" t="s">
        <v>1</v>
      </c>
      <c r="E127" s="249"/>
      <c r="F127" s="250"/>
      <c r="G127" s="46" t="s">
        <v>2</v>
      </c>
    </row>
    <row r="128" spans="1:7" x14ac:dyDescent="0.3">
      <c r="A128" s="235"/>
      <c r="B128" s="236"/>
      <c r="C128" s="239"/>
      <c r="D128" s="244" t="s">
        <v>5</v>
      </c>
      <c r="E128" s="246" t="s">
        <v>6</v>
      </c>
      <c r="F128" s="246" t="s">
        <v>7</v>
      </c>
      <c r="G128" s="47" t="s">
        <v>8</v>
      </c>
    </row>
    <row r="129" spans="1:7" ht="15" thickBot="1" x14ac:dyDescent="0.35">
      <c r="A129" s="234"/>
      <c r="B129" s="237"/>
      <c r="C129" s="240"/>
      <c r="D129" s="245"/>
      <c r="E129" s="247"/>
      <c r="F129" s="247"/>
      <c r="G129" s="48" t="s">
        <v>12</v>
      </c>
    </row>
    <row r="130" spans="1:7" ht="15.6" x14ac:dyDescent="0.3">
      <c r="A130" s="43" t="s">
        <v>32</v>
      </c>
      <c r="B130" s="25" t="s">
        <v>73</v>
      </c>
      <c r="C130" s="52"/>
      <c r="D130" s="4"/>
      <c r="E130" s="4"/>
      <c r="F130" s="4"/>
      <c r="G130" s="4"/>
    </row>
    <row r="131" spans="1:7" s="1" customFormat="1" x14ac:dyDescent="0.3">
      <c r="A131" s="43"/>
      <c r="B131" s="20" t="s">
        <v>102</v>
      </c>
      <c r="C131" s="52"/>
      <c r="D131" s="178"/>
      <c r="E131" s="178"/>
      <c r="F131" s="178"/>
      <c r="G131" s="178"/>
    </row>
    <row r="132" spans="1:7" s="1" customFormat="1" ht="15.6" x14ac:dyDescent="0.3">
      <c r="A132" s="211">
        <v>173</v>
      </c>
      <c r="B132" s="204" t="s">
        <v>118</v>
      </c>
      <c r="C132" s="52">
        <v>150</v>
      </c>
      <c r="D132" s="213">
        <v>8</v>
      </c>
      <c r="E132" s="213">
        <v>6.83</v>
      </c>
      <c r="F132" s="213">
        <v>38.630000000000003</v>
      </c>
      <c r="G132" s="213">
        <v>248</v>
      </c>
    </row>
    <row r="133" spans="1:7" s="1" customFormat="1" ht="15.6" x14ac:dyDescent="0.3">
      <c r="A133" s="211">
        <v>943</v>
      </c>
      <c r="B133" s="204" t="s">
        <v>120</v>
      </c>
      <c r="C133" s="52">
        <v>200</v>
      </c>
      <c r="D133" s="213">
        <v>0.2</v>
      </c>
      <c r="E133" s="213">
        <v>0</v>
      </c>
      <c r="F133" s="213">
        <v>14</v>
      </c>
      <c r="G133" s="213">
        <v>28</v>
      </c>
    </row>
    <row r="134" spans="1:7" s="1" customFormat="1" ht="15.6" x14ac:dyDescent="0.3">
      <c r="A134" s="211">
        <v>1</v>
      </c>
      <c r="B134" s="204" t="s">
        <v>106</v>
      </c>
      <c r="C134" s="52" t="s">
        <v>109</v>
      </c>
      <c r="D134" s="213">
        <v>3.06</v>
      </c>
      <c r="E134" s="213">
        <v>9.44</v>
      </c>
      <c r="F134" s="213">
        <v>18.274999999999999</v>
      </c>
      <c r="G134" s="213">
        <v>170</v>
      </c>
    </row>
    <row r="135" spans="1:7" s="1" customFormat="1" ht="15.6" x14ac:dyDescent="0.3">
      <c r="A135" s="211">
        <v>338</v>
      </c>
      <c r="B135" s="204" t="s">
        <v>113</v>
      </c>
      <c r="C135" s="52">
        <v>100</v>
      </c>
      <c r="D135" s="213">
        <v>0.6</v>
      </c>
      <c r="E135" s="213">
        <v>0.6</v>
      </c>
      <c r="F135" s="213">
        <v>14.64</v>
      </c>
      <c r="G135" s="213">
        <v>66.34</v>
      </c>
    </row>
    <row r="136" spans="1:7" s="1" customFormat="1" x14ac:dyDescent="0.3">
      <c r="A136" s="43"/>
      <c r="B136" s="170" t="s">
        <v>100</v>
      </c>
      <c r="C136" s="180">
        <v>510</v>
      </c>
      <c r="D136" s="180">
        <f t="shared" ref="D136" si="14">SUM(D132:D135)</f>
        <v>11.86</v>
      </c>
      <c r="E136" s="180">
        <f t="shared" ref="E136" si="15">SUM(E132:E135)</f>
        <v>16.87</v>
      </c>
      <c r="F136" s="180">
        <f t="shared" ref="F136" si="16">SUM(F132:F135)</f>
        <v>85.545000000000002</v>
      </c>
      <c r="G136" s="180">
        <f t="shared" ref="G136" si="17">SUM(G132:G135)</f>
        <v>512.34</v>
      </c>
    </row>
    <row r="137" spans="1:7" ht="15.6" x14ac:dyDescent="0.3">
      <c r="A137" s="5"/>
      <c r="B137" s="20" t="s">
        <v>17</v>
      </c>
      <c r="C137" s="52"/>
      <c r="D137" s="198"/>
      <c r="E137" s="198"/>
      <c r="F137" s="198"/>
      <c r="G137" s="198"/>
    </row>
    <row r="138" spans="1:7" x14ac:dyDescent="0.3">
      <c r="A138" s="5"/>
      <c r="B138" s="6" t="s">
        <v>105</v>
      </c>
      <c r="C138" s="52">
        <v>60</v>
      </c>
      <c r="D138" s="212"/>
      <c r="E138" s="212"/>
      <c r="F138" s="212"/>
      <c r="G138" s="212"/>
    </row>
    <row r="139" spans="1:7" x14ac:dyDescent="0.3">
      <c r="A139" s="5">
        <v>197</v>
      </c>
      <c r="B139" s="6" t="s">
        <v>153</v>
      </c>
      <c r="C139" s="52">
        <v>200</v>
      </c>
      <c r="D139" s="213">
        <v>1.68</v>
      </c>
      <c r="E139" s="213">
        <v>4.09</v>
      </c>
      <c r="F139" s="213">
        <v>13.27</v>
      </c>
      <c r="G139" s="213">
        <v>96.6</v>
      </c>
    </row>
    <row r="140" spans="1:7" x14ac:dyDescent="0.3">
      <c r="A140" s="5">
        <v>94</v>
      </c>
      <c r="B140" s="6" t="s">
        <v>154</v>
      </c>
      <c r="C140" s="52">
        <v>240</v>
      </c>
      <c r="D140" s="213">
        <v>7.31</v>
      </c>
      <c r="E140" s="213">
        <v>7.32</v>
      </c>
      <c r="F140" s="213">
        <v>9.34</v>
      </c>
      <c r="G140" s="213">
        <v>133.21</v>
      </c>
    </row>
    <row r="141" spans="1:7" x14ac:dyDescent="0.3">
      <c r="A141" s="5">
        <v>868</v>
      </c>
      <c r="B141" s="6" t="s">
        <v>133</v>
      </c>
      <c r="C141" s="52" t="s">
        <v>33</v>
      </c>
      <c r="D141" s="214">
        <v>0.04</v>
      </c>
      <c r="E141" s="212">
        <v>0</v>
      </c>
      <c r="F141" s="212">
        <v>24.76</v>
      </c>
      <c r="G141" s="212">
        <v>94.2</v>
      </c>
    </row>
    <row r="142" spans="1:7" x14ac:dyDescent="0.3">
      <c r="A142" s="62"/>
      <c r="B142" s="6" t="s">
        <v>138</v>
      </c>
      <c r="C142" s="52">
        <v>60</v>
      </c>
      <c r="D142" s="212">
        <v>3.34</v>
      </c>
      <c r="E142" s="212">
        <v>0.68</v>
      </c>
      <c r="F142" s="212">
        <v>29.4</v>
      </c>
      <c r="G142" s="212">
        <v>136.94</v>
      </c>
    </row>
    <row r="143" spans="1:7" s="1" customFormat="1" x14ac:dyDescent="0.3">
      <c r="A143" s="62"/>
      <c r="B143" s="170" t="s">
        <v>100</v>
      </c>
      <c r="C143" s="180">
        <f>C138+C139+C140+C141+C142</f>
        <v>760</v>
      </c>
      <c r="D143" s="180">
        <f t="shared" ref="D143:G143" si="18">D138+D139+D140+D141+D142</f>
        <v>12.37</v>
      </c>
      <c r="E143" s="180">
        <f t="shared" si="18"/>
        <v>12.09</v>
      </c>
      <c r="F143" s="180">
        <f t="shared" si="18"/>
        <v>76.77000000000001</v>
      </c>
      <c r="G143" s="180">
        <f t="shared" si="18"/>
        <v>460.95</v>
      </c>
    </row>
    <row r="144" spans="1:7" s="1" customFormat="1" x14ac:dyDescent="0.3">
      <c r="A144" s="62"/>
      <c r="B144" s="20" t="s">
        <v>101</v>
      </c>
      <c r="C144" s="52"/>
      <c r="D144" s="176"/>
      <c r="E144" s="176"/>
      <c r="F144" s="176"/>
      <c r="G144" s="176"/>
    </row>
    <row r="145" spans="1:7" s="1" customFormat="1" x14ac:dyDescent="0.3">
      <c r="A145" s="5">
        <v>386</v>
      </c>
      <c r="B145" s="6" t="s">
        <v>119</v>
      </c>
      <c r="C145" s="52">
        <v>200</v>
      </c>
      <c r="D145" s="212">
        <v>5.8</v>
      </c>
      <c r="E145" s="212">
        <v>5</v>
      </c>
      <c r="F145" s="212">
        <v>8</v>
      </c>
      <c r="G145" s="212">
        <v>106</v>
      </c>
    </row>
    <row r="146" spans="1:7" s="1" customFormat="1" x14ac:dyDescent="0.3">
      <c r="A146" s="5">
        <v>467</v>
      </c>
      <c r="B146" s="6" t="s">
        <v>131</v>
      </c>
      <c r="C146" s="52">
        <v>100</v>
      </c>
      <c r="D146" s="212">
        <v>7.9</v>
      </c>
      <c r="E146" s="212">
        <v>8.1199999999999992</v>
      </c>
      <c r="F146" s="212">
        <v>54.48</v>
      </c>
      <c r="G146" s="212">
        <v>322</v>
      </c>
    </row>
    <row r="147" spans="1:7" x14ac:dyDescent="0.3">
      <c r="A147" s="5"/>
      <c r="B147" s="170" t="s">
        <v>100</v>
      </c>
      <c r="C147" s="180">
        <v>300</v>
      </c>
      <c r="D147" s="180">
        <f>SUM(D146:D146)</f>
        <v>7.9</v>
      </c>
      <c r="E147" s="180">
        <f>SUM(E146:E146)</f>
        <v>8.1199999999999992</v>
      </c>
      <c r="F147" s="180">
        <f>SUM(F146:F146)</f>
        <v>54.48</v>
      </c>
      <c r="G147" s="180">
        <f>SUM(G146:G146)</f>
        <v>322</v>
      </c>
    </row>
    <row r="148" spans="1:7" s="61" customFormat="1" ht="16.2" thickBot="1" x14ac:dyDescent="0.35">
      <c r="A148" s="5"/>
      <c r="B148" s="175" t="s">
        <v>103</v>
      </c>
      <c r="C148" s="197">
        <f>C136+C143+C147</f>
        <v>1570</v>
      </c>
      <c r="D148" s="197">
        <f t="shared" ref="D148:G148" si="19">D136+D143+D147</f>
        <v>32.129999999999995</v>
      </c>
      <c r="E148" s="197">
        <f t="shared" si="19"/>
        <v>37.08</v>
      </c>
      <c r="F148" s="197">
        <f t="shared" si="19"/>
        <v>216.79499999999999</v>
      </c>
      <c r="G148" s="197">
        <f t="shared" si="19"/>
        <v>1295.29</v>
      </c>
    </row>
    <row r="149" spans="1:7" ht="15" thickBot="1" x14ac:dyDescent="0.35">
      <c r="A149" s="233" t="s">
        <v>0</v>
      </c>
      <c r="B149" s="230" t="s">
        <v>29</v>
      </c>
      <c r="C149" s="238" t="s">
        <v>30</v>
      </c>
      <c r="D149" s="248" t="s">
        <v>1</v>
      </c>
      <c r="E149" s="249"/>
      <c r="F149" s="250"/>
      <c r="G149" s="46" t="s">
        <v>2</v>
      </c>
    </row>
    <row r="150" spans="1:7" x14ac:dyDescent="0.3">
      <c r="A150" s="235"/>
      <c r="B150" s="236"/>
      <c r="C150" s="239"/>
      <c r="D150" s="244" t="s">
        <v>5</v>
      </c>
      <c r="E150" s="246" t="s">
        <v>6</v>
      </c>
      <c r="F150" s="246" t="s">
        <v>7</v>
      </c>
      <c r="G150" s="47" t="s">
        <v>8</v>
      </c>
    </row>
    <row r="151" spans="1:7" ht="15" thickBot="1" x14ac:dyDescent="0.35">
      <c r="A151" s="234"/>
      <c r="B151" s="237"/>
      <c r="C151" s="240"/>
      <c r="D151" s="245"/>
      <c r="E151" s="247"/>
      <c r="F151" s="247"/>
      <c r="G151" s="48" t="s">
        <v>12</v>
      </c>
    </row>
    <row r="152" spans="1:7" ht="15.6" x14ac:dyDescent="0.3">
      <c r="A152" s="43" t="s">
        <v>32</v>
      </c>
      <c r="B152" s="25" t="s">
        <v>19</v>
      </c>
      <c r="C152" s="52"/>
      <c r="D152" s="45"/>
      <c r="E152" s="49"/>
      <c r="F152" s="50"/>
      <c r="G152" s="51"/>
    </row>
    <row r="153" spans="1:7" s="1" customFormat="1" x14ac:dyDescent="0.3">
      <c r="A153" s="43"/>
      <c r="B153" s="20" t="s">
        <v>102</v>
      </c>
      <c r="C153" s="52"/>
      <c r="D153" s="192"/>
      <c r="E153" s="192"/>
      <c r="F153" s="199"/>
      <c r="G153" s="200"/>
    </row>
    <row r="154" spans="1:7" s="1" customFormat="1" ht="15.6" x14ac:dyDescent="0.3">
      <c r="A154" s="211">
        <v>168</v>
      </c>
      <c r="B154" s="204" t="s">
        <v>155</v>
      </c>
      <c r="C154" s="52">
        <v>150</v>
      </c>
      <c r="D154" s="218">
        <v>2.3199999999999998</v>
      </c>
      <c r="E154" s="218">
        <v>3.96</v>
      </c>
      <c r="F154" s="218">
        <v>28.97</v>
      </c>
      <c r="G154" s="218">
        <v>161</v>
      </c>
    </row>
    <row r="155" spans="1:7" s="1" customFormat="1" x14ac:dyDescent="0.3">
      <c r="A155" s="5">
        <v>959</v>
      </c>
      <c r="B155" s="203" t="s">
        <v>132</v>
      </c>
      <c r="C155" s="52">
        <v>200</v>
      </c>
      <c r="D155" s="220">
        <v>3.52</v>
      </c>
      <c r="E155" s="221">
        <v>3.72</v>
      </c>
      <c r="F155" s="220">
        <v>25.49</v>
      </c>
      <c r="G155" s="220">
        <v>145.19999999999999</v>
      </c>
    </row>
    <row r="156" spans="1:7" s="1" customFormat="1" ht="15.6" x14ac:dyDescent="0.3">
      <c r="A156" s="211">
        <v>1</v>
      </c>
      <c r="B156" s="204" t="s">
        <v>106</v>
      </c>
      <c r="C156" s="52" t="s">
        <v>109</v>
      </c>
      <c r="D156" s="213">
        <v>3.06</v>
      </c>
      <c r="E156" s="213">
        <v>9.44</v>
      </c>
      <c r="F156" s="213">
        <v>18.274999999999999</v>
      </c>
      <c r="G156" s="213">
        <v>170</v>
      </c>
    </row>
    <row r="157" spans="1:7" s="1" customFormat="1" ht="15.6" x14ac:dyDescent="0.3">
      <c r="A157" s="211">
        <v>338</v>
      </c>
      <c r="B157" s="204" t="s">
        <v>113</v>
      </c>
      <c r="C157" s="52">
        <v>100</v>
      </c>
      <c r="D157" s="213">
        <v>0.6</v>
      </c>
      <c r="E157" s="213">
        <v>0.6</v>
      </c>
      <c r="F157" s="213">
        <v>14.64</v>
      </c>
      <c r="G157" s="213">
        <v>66.34</v>
      </c>
    </row>
    <row r="158" spans="1:7" s="1" customFormat="1" x14ac:dyDescent="0.3">
      <c r="A158" s="43"/>
      <c r="B158" s="170" t="s">
        <v>100</v>
      </c>
      <c r="C158" s="180">
        <v>510</v>
      </c>
      <c r="D158" s="180">
        <f t="shared" ref="D158:G158" si="20">SUM(D154:D157)</f>
        <v>9.5</v>
      </c>
      <c r="E158" s="180">
        <f t="shared" si="20"/>
        <v>17.72</v>
      </c>
      <c r="F158" s="180">
        <f t="shared" si="20"/>
        <v>87.374999999999986</v>
      </c>
      <c r="G158" s="180">
        <f t="shared" si="20"/>
        <v>542.54</v>
      </c>
    </row>
    <row r="159" spans="1:7" x14ac:dyDescent="0.3">
      <c r="A159" s="5"/>
      <c r="B159" s="20" t="s">
        <v>17</v>
      </c>
      <c r="C159" s="52"/>
      <c r="D159" s="195"/>
      <c r="E159" s="195"/>
      <c r="F159" s="195"/>
      <c r="G159" s="195"/>
    </row>
    <row r="160" spans="1:7" x14ac:dyDescent="0.3">
      <c r="A160" s="5"/>
      <c r="B160" s="6" t="s">
        <v>105</v>
      </c>
      <c r="C160" s="52">
        <v>60</v>
      </c>
      <c r="D160" s="213"/>
      <c r="E160" s="213"/>
      <c r="F160" s="213"/>
      <c r="G160" s="213"/>
    </row>
    <row r="161" spans="1:7" x14ac:dyDescent="0.3">
      <c r="A161" s="5">
        <v>209</v>
      </c>
      <c r="B161" s="6" t="s">
        <v>156</v>
      </c>
      <c r="C161" s="52">
        <v>200</v>
      </c>
      <c r="D161" s="213">
        <v>5.83</v>
      </c>
      <c r="E161" s="213">
        <v>4.5599999999999996</v>
      </c>
      <c r="F161" s="213">
        <v>13.59</v>
      </c>
      <c r="G161" s="213">
        <v>118.8</v>
      </c>
    </row>
    <row r="162" spans="1:7" x14ac:dyDescent="0.3">
      <c r="A162" s="5">
        <v>694</v>
      </c>
      <c r="B162" s="6" t="s">
        <v>18</v>
      </c>
      <c r="C162" s="52">
        <v>150</v>
      </c>
      <c r="D162" s="213">
        <v>3.06</v>
      </c>
      <c r="E162" s="213">
        <v>4.8</v>
      </c>
      <c r="F162" s="213">
        <v>20.45</v>
      </c>
      <c r="G162" s="213">
        <v>137.25</v>
      </c>
    </row>
    <row r="163" spans="1:7" x14ac:dyDescent="0.3">
      <c r="A163" s="5">
        <v>294</v>
      </c>
      <c r="B163" s="6" t="s">
        <v>157</v>
      </c>
      <c r="C163" s="52">
        <v>90</v>
      </c>
      <c r="D163" s="217">
        <v>2.4</v>
      </c>
      <c r="E163" s="217">
        <v>5.5</v>
      </c>
      <c r="F163" s="217">
        <v>8.8000000000000007</v>
      </c>
      <c r="G163" s="217">
        <v>104.7</v>
      </c>
    </row>
    <row r="164" spans="1:7" x14ac:dyDescent="0.3">
      <c r="A164" s="5">
        <v>868</v>
      </c>
      <c r="B164" s="6" t="s">
        <v>133</v>
      </c>
      <c r="C164" s="52" t="s">
        <v>33</v>
      </c>
      <c r="D164" s="214">
        <v>0.04</v>
      </c>
      <c r="E164" s="212">
        <v>0</v>
      </c>
      <c r="F164" s="212">
        <v>24.76</v>
      </c>
      <c r="G164" s="212">
        <v>94.2</v>
      </c>
    </row>
    <row r="165" spans="1:7" s="1" customFormat="1" x14ac:dyDescent="0.3">
      <c r="A165" s="62"/>
      <c r="B165" s="6" t="s">
        <v>138</v>
      </c>
      <c r="C165" s="52">
        <v>60</v>
      </c>
      <c r="D165" s="212">
        <v>3.34</v>
      </c>
      <c r="E165" s="212">
        <v>0.68</v>
      </c>
      <c r="F165" s="212">
        <v>29.4</v>
      </c>
      <c r="G165" s="212">
        <v>136.94</v>
      </c>
    </row>
    <row r="166" spans="1:7" s="1" customFormat="1" x14ac:dyDescent="0.3">
      <c r="A166" s="62"/>
      <c r="B166" s="170" t="s">
        <v>100</v>
      </c>
      <c r="C166" s="180">
        <f>SUM(C160:C165)</f>
        <v>560</v>
      </c>
      <c r="D166" s="180">
        <f t="shared" ref="D166:G166" si="21">SUM(D160:D165)</f>
        <v>14.67</v>
      </c>
      <c r="E166" s="180">
        <f t="shared" si="21"/>
        <v>15.54</v>
      </c>
      <c r="F166" s="180">
        <f t="shared" si="21"/>
        <v>97</v>
      </c>
      <c r="G166" s="180">
        <f t="shared" si="21"/>
        <v>591.89</v>
      </c>
    </row>
    <row r="167" spans="1:7" s="1" customFormat="1" x14ac:dyDescent="0.3">
      <c r="A167" s="62"/>
      <c r="B167" s="20" t="s">
        <v>101</v>
      </c>
      <c r="C167" s="52"/>
      <c r="D167" s="176"/>
      <c r="E167" s="176"/>
      <c r="F167" s="176"/>
      <c r="G167" s="176"/>
    </row>
    <row r="168" spans="1:7" s="1" customFormat="1" x14ac:dyDescent="0.3">
      <c r="A168" s="5">
        <v>1148</v>
      </c>
      <c r="B168" s="6" t="s">
        <v>152</v>
      </c>
      <c r="C168" s="52">
        <v>100</v>
      </c>
      <c r="D168" s="212">
        <v>5.8</v>
      </c>
      <c r="E168" s="212">
        <v>5</v>
      </c>
      <c r="F168" s="212">
        <v>9.6</v>
      </c>
      <c r="G168" s="212">
        <v>107</v>
      </c>
    </row>
    <row r="169" spans="1:7" s="1" customFormat="1" ht="15.6" x14ac:dyDescent="0.3">
      <c r="A169" s="211">
        <v>943</v>
      </c>
      <c r="B169" s="204" t="s">
        <v>120</v>
      </c>
      <c r="C169" s="52">
        <v>200</v>
      </c>
      <c r="D169" s="213">
        <v>0.2</v>
      </c>
      <c r="E169" s="213">
        <v>0</v>
      </c>
      <c r="F169" s="213">
        <v>14</v>
      </c>
      <c r="G169" s="213">
        <v>28</v>
      </c>
    </row>
    <row r="170" spans="1:7" x14ac:dyDescent="0.3">
      <c r="A170" s="62"/>
      <c r="B170" s="170" t="s">
        <v>100</v>
      </c>
      <c r="C170" s="180">
        <v>300</v>
      </c>
      <c r="D170" s="180">
        <f>SUM(D168:D169)</f>
        <v>6</v>
      </c>
      <c r="E170" s="180">
        <f>SUM(E168:E169)</f>
        <v>5</v>
      </c>
      <c r="F170" s="180">
        <f>SUM(F168:F169)</f>
        <v>23.6</v>
      </c>
      <c r="G170" s="180">
        <f>SUM(G168:G169)</f>
        <v>135</v>
      </c>
    </row>
    <row r="171" spans="1:7" ht="16.2" thickBot="1" x14ac:dyDescent="0.35">
      <c r="A171" s="5"/>
      <c r="B171" s="175" t="s">
        <v>103</v>
      </c>
      <c r="C171" s="190">
        <f>C158+C166+C170</f>
        <v>1370</v>
      </c>
      <c r="D171" s="190">
        <f t="shared" ref="D171:G171" si="22">D158+D166+D170</f>
        <v>30.17</v>
      </c>
      <c r="E171" s="190">
        <f t="shared" si="22"/>
        <v>38.26</v>
      </c>
      <c r="F171" s="190">
        <f t="shared" si="22"/>
        <v>207.97499999999999</v>
      </c>
      <c r="G171" s="190">
        <f t="shared" si="22"/>
        <v>1269.4299999999998</v>
      </c>
    </row>
    <row r="172" spans="1:7" ht="15" thickBot="1" x14ac:dyDescent="0.35">
      <c r="A172" s="233" t="s">
        <v>0</v>
      </c>
      <c r="B172" s="230" t="s">
        <v>29</v>
      </c>
      <c r="C172" s="238" t="s">
        <v>30</v>
      </c>
      <c r="D172" s="241" t="s">
        <v>1</v>
      </c>
      <c r="E172" s="242"/>
      <c r="F172" s="243"/>
      <c r="G172" s="22" t="s">
        <v>2</v>
      </c>
    </row>
    <row r="173" spans="1:7" x14ac:dyDescent="0.3">
      <c r="A173" s="235"/>
      <c r="B173" s="236"/>
      <c r="C173" s="239"/>
      <c r="D173" s="230" t="s">
        <v>5</v>
      </c>
      <c r="E173" s="233" t="s">
        <v>6</v>
      </c>
      <c r="F173" s="233" t="s">
        <v>7</v>
      </c>
      <c r="G173" s="42" t="s">
        <v>8</v>
      </c>
    </row>
    <row r="174" spans="1:7" ht="15" thickBot="1" x14ac:dyDescent="0.35">
      <c r="A174" s="234"/>
      <c r="B174" s="237"/>
      <c r="C174" s="240"/>
      <c r="D174" s="231"/>
      <c r="E174" s="234"/>
      <c r="F174" s="234"/>
      <c r="G174" s="24" t="s">
        <v>12</v>
      </c>
    </row>
    <row r="175" spans="1:7" ht="15.6" x14ac:dyDescent="0.3">
      <c r="A175" s="43" t="s">
        <v>32</v>
      </c>
      <c r="B175" s="25" t="s">
        <v>20</v>
      </c>
      <c r="C175" s="52"/>
      <c r="D175" s="41"/>
      <c r="E175" s="41"/>
      <c r="F175" s="41"/>
      <c r="G175" s="41"/>
    </row>
    <row r="176" spans="1:7" s="1" customFormat="1" x14ac:dyDescent="0.3">
      <c r="A176" s="43"/>
      <c r="B176" s="20" t="s">
        <v>102</v>
      </c>
      <c r="C176" s="52"/>
      <c r="D176" s="196"/>
      <c r="E176" s="196"/>
      <c r="F176" s="196"/>
      <c r="G176" s="196"/>
    </row>
    <row r="177" spans="1:7" s="1" customFormat="1" ht="15.6" x14ac:dyDescent="0.3">
      <c r="A177" s="211">
        <v>68</v>
      </c>
      <c r="B177" s="204" t="s">
        <v>121</v>
      </c>
      <c r="C177" s="52">
        <v>150</v>
      </c>
      <c r="D177" s="196">
        <v>6.32</v>
      </c>
      <c r="E177" s="196">
        <v>10.18</v>
      </c>
      <c r="F177" s="196">
        <v>26.34</v>
      </c>
      <c r="G177" s="196">
        <v>223.16</v>
      </c>
    </row>
    <row r="178" spans="1:7" s="1" customFormat="1" ht="15.6" x14ac:dyDescent="0.3">
      <c r="A178" s="211">
        <v>943</v>
      </c>
      <c r="B178" s="204" t="s">
        <v>120</v>
      </c>
      <c r="C178" s="52">
        <v>200</v>
      </c>
      <c r="D178" s="213">
        <v>0.2</v>
      </c>
      <c r="E178" s="213">
        <v>0</v>
      </c>
      <c r="F178" s="213">
        <v>14</v>
      </c>
      <c r="G178" s="213">
        <v>28</v>
      </c>
    </row>
    <row r="179" spans="1:7" s="1" customFormat="1" ht="15.6" x14ac:dyDescent="0.3">
      <c r="A179" s="211">
        <v>3</v>
      </c>
      <c r="B179" s="204" t="s">
        <v>145</v>
      </c>
      <c r="C179" s="52" t="s">
        <v>108</v>
      </c>
      <c r="D179" s="178">
        <v>5.2549999999999999</v>
      </c>
      <c r="E179" s="178">
        <v>7.6449999999999996</v>
      </c>
      <c r="F179" s="178">
        <v>16.18</v>
      </c>
      <c r="G179" s="178">
        <v>154.44499999999999</v>
      </c>
    </row>
    <row r="180" spans="1:7" s="1" customFormat="1" ht="15.6" x14ac:dyDescent="0.3">
      <c r="A180" s="211">
        <v>338</v>
      </c>
      <c r="B180" s="204" t="s">
        <v>113</v>
      </c>
      <c r="C180" s="52">
        <v>100</v>
      </c>
      <c r="D180" s="213">
        <v>0.6</v>
      </c>
      <c r="E180" s="213">
        <v>0.6</v>
      </c>
      <c r="F180" s="213">
        <v>14.64</v>
      </c>
      <c r="G180" s="213">
        <v>66.34</v>
      </c>
    </row>
    <row r="181" spans="1:7" s="1" customFormat="1" x14ac:dyDescent="0.3">
      <c r="A181" s="43"/>
      <c r="B181" s="170" t="s">
        <v>100</v>
      </c>
      <c r="C181" s="180">
        <v>515</v>
      </c>
      <c r="D181" s="180">
        <f>SUM(D177:D180)</f>
        <v>12.375</v>
      </c>
      <c r="E181" s="180">
        <f t="shared" ref="E181:G181" si="23">SUM(E177:E180)</f>
        <v>18.425000000000001</v>
      </c>
      <c r="F181" s="180">
        <f t="shared" si="23"/>
        <v>71.16</v>
      </c>
      <c r="G181" s="180">
        <f t="shared" si="23"/>
        <v>471.94500000000005</v>
      </c>
    </row>
    <row r="182" spans="1:7" x14ac:dyDescent="0.3">
      <c r="A182" s="5"/>
      <c r="B182" s="20" t="s">
        <v>17</v>
      </c>
      <c r="C182" s="52"/>
      <c r="D182" s="178"/>
      <c r="E182" s="178"/>
      <c r="F182" s="178"/>
      <c r="G182" s="178"/>
    </row>
    <row r="183" spans="1:7" s="1" customFormat="1" x14ac:dyDescent="0.3">
      <c r="A183" s="5"/>
      <c r="B183" s="6" t="s">
        <v>105</v>
      </c>
      <c r="C183" s="52">
        <v>60</v>
      </c>
      <c r="D183" s="176"/>
      <c r="E183" s="176"/>
      <c r="F183" s="176"/>
      <c r="G183" s="176"/>
    </row>
    <row r="184" spans="1:7" ht="18" customHeight="1" x14ac:dyDescent="0.25">
      <c r="A184" s="185">
        <v>170</v>
      </c>
      <c r="B184" s="186" t="s">
        <v>158</v>
      </c>
      <c r="C184" s="187">
        <v>200</v>
      </c>
      <c r="D184" s="188">
        <v>1.45</v>
      </c>
      <c r="E184" s="189">
        <v>3.93</v>
      </c>
      <c r="F184" s="188">
        <v>100.2</v>
      </c>
      <c r="G184" s="188">
        <v>82</v>
      </c>
    </row>
    <row r="185" spans="1:7" x14ac:dyDescent="0.3">
      <c r="A185" s="5">
        <v>679</v>
      </c>
      <c r="B185" s="6" t="s">
        <v>122</v>
      </c>
      <c r="C185" s="52">
        <v>150</v>
      </c>
      <c r="D185" s="178">
        <v>7.46</v>
      </c>
      <c r="E185" s="178">
        <v>5.61</v>
      </c>
      <c r="F185" s="178">
        <v>35.840000000000003</v>
      </c>
      <c r="G185" s="178">
        <v>230.45</v>
      </c>
    </row>
    <row r="186" spans="1:7" x14ac:dyDescent="0.3">
      <c r="A186" s="5">
        <v>591</v>
      </c>
      <c r="B186" s="6" t="s">
        <v>123</v>
      </c>
      <c r="C186" s="52">
        <v>90</v>
      </c>
      <c r="D186" s="178">
        <v>19.72</v>
      </c>
      <c r="E186" s="178">
        <v>17.89</v>
      </c>
      <c r="F186" s="178">
        <v>4.76</v>
      </c>
      <c r="G186" s="178">
        <v>168.2</v>
      </c>
    </row>
    <row r="187" spans="1:7" x14ac:dyDescent="0.3">
      <c r="A187" s="5">
        <v>868</v>
      </c>
      <c r="B187" s="6" t="s">
        <v>133</v>
      </c>
      <c r="C187" s="52" t="s">
        <v>33</v>
      </c>
      <c r="D187" s="214">
        <v>0.04</v>
      </c>
      <c r="E187" s="212">
        <v>0</v>
      </c>
      <c r="F187" s="212">
        <v>24.76</v>
      </c>
      <c r="G187" s="212">
        <v>94.2</v>
      </c>
    </row>
    <row r="188" spans="1:7" x14ac:dyDescent="0.3">
      <c r="A188" s="62"/>
      <c r="B188" s="6" t="s">
        <v>138</v>
      </c>
      <c r="C188" s="52">
        <v>60</v>
      </c>
      <c r="D188" s="212">
        <v>3.34</v>
      </c>
      <c r="E188" s="212">
        <v>0.68</v>
      </c>
      <c r="F188" s="212">
        <v>29.4</v>
      </c>
      <c r="G188" s="212">
        <v>136.94</v>
      </c>
    </row>
    <row r="189" spans="1:7" s="1" customFormat="1" x14ac:dyDescent="0.3">
      <c r="A189" s="62"/>
      <c r="B189" s="170" t="s">
        <v>100</v>
      </c>
      <c r="C189" s="171">
        <f>C183+C184+C185+C186+C187+C188</f>
        <v>760</v>
      </c>
      <c r="D189" s="171">
        <f t="shared" ref="D189:G189" si="24">D183+D184+D185+D186+D187+D188</f>
        <v>32.01</v>
      </c>
      <c r="E189" s="171">
        <f t="shared" si="24"/>
        <v>28.11</v>
      </c>
      <c r="F189" s="171">
        <f t="shared" si="24"/>
        <v>194.96</v>
      </c>
      <c r="G189" s="171">
        <f t="shared" si="24"/>
        <v>711.79</v>
      </c>
    </row>
    <row r="190" spans="1:7" s="1" customFormat="1" x14ac:dyDescent="0.3">
      <c r="A190" s="62"/>
      <c r="B190" s="20" t="s">
        <v>101</v>
      </c>
      <c r="C190" s="52"/>
      <c r="D190" s="176"/>
      <c r="E190" s="176"/>
      <c r="F190" s="176"/>
      <c r="G190" s="176"/>
    </row>
    <row r="191" spans="1:7" s="1" customFormat="1" x14ac:dyDescent="0.3">
      <c r="A191" s="5">
        <v>368</v>
      </c>
      <c r="B191" s="6" t="s">
        <v>124</v>
      </c>
      <c r="C191" s="52">
        <v>200</v>
      </c>
      <c r="D191" s="176">
        <v>5.8</v>
      </c>
      <c r="E191" s="176">
        <v>5</v>
      </c>
      <c r="F191" s="176">
        <v>8</v>
      </c>
      <c r="G191" s="176">
        <v>106</v>
      </c>
    </row>
    <row r="192" spans="1:7" s="1" customFormat="1" x14ac:dyDescent="0.3">
      <c r="A192" s="5">
        <v>139</v>
      </c>
      <c r="B192" s="6" t="s">
        <v>116</v>
      </c>
      <c r="C192" s="52">
        <v>100</v>
      </c>
      <c r="D192" s="176">
        <v>6.5</v>
      </c>
      <c r="E192" s="176">
        <v>10.68</v>
      </c>
      <c r="F192" s="176">
        <v>37.42</v>
      </c>
      <c r="G192" s="176">
        <v>289.48</v>
      </c>
    </row>
    <row r="193" spans="1:7" s="1" customFormat="1" x14ac:dyDescent="0.3">
      <c r="A193" s="62"/>
      <c r="B193" s="170" t="s">
        <v>100</v>
      </c>
      <c r="C193" s="180">
        <f>SUM(C191:C192)</f>
        <v>300</v>
      </c>
      <c r="D193" s="180">
        <f>SUM(D191:D192)</f>
        <v>12.3</v>
      </c>
      <c r="E193" s="180">
        <f>SUM(E191:E192)</f>
        <v>15.68</v>
      </c>
      <c r="F193" s="180">
        <f>SUM(F191:F192)</f>
        <v>45.42</v>
      </c>
      <c r="G193" s="180">
        <f>SUM(G191:G192)</f>
        <v>395.48</v>
      </c>
    </row>
    <row r="194" spans="1:7" ht="16.2" thickBot="1" x14ac:dyDescent="0.35">
      <c r="A194" s="5"/>
      <c r="B194" s="175" t="s">
        <v>103</v>
      </c>
      <c r="C194" s="190">
        <f>C181+C189+C193</f>
        <v>1575</v>
      </c>
      <c r="D194" s="190">
        <f t="shared" ref="D194:G194" si="25">D181+D189+D193</f>
        <v>56.685000000000002</v>
      </c>
      <c r="E194" s="190">
        <f t="shared" si="25"/>
        <v>62.214999999999996</v>
      </c>
      <c r="F194" s="190">
        <f t="shared" si="25"/>
        <v>311.54000000000002</v>
      </c>
      <c r="G194" s="190">
        <f t="shared" si="25"/>
        <v>1579.2150000000001</v>
      </c>
    </row>
    <row r="195" spans="1:7" ht="15" thickBot="1" x14ac:dyDescent="0.35">
      <c r="A195" s="233" t="s">
        <v>0</v>
      </c>
      <c r="B195" s="230" t="s">
        <v>29</v>
      </c>
      <c r="C195" s="238" t="s">
        <v>30</v>
      </c>
      <c r="D195" s="241" t="s">
        <v>1</v>
      </c>
      <c r="E195" s="242"/>
      <c r="F195" s="243"/>
      <c r="G195" s="22" t="s">
        <v>2</v>
      </c>
    </row>
    <row r="196" spans="1:7" x14ac:dyDescent="0.3">
      <c r="A196" s="235"/>
      <c r="B196" s="236"/>
      <c r="C196" s="239"/>
      <c r="D196" s="230" t="s">
        <v>5</v>
      </c>
      <c r="E196" s="233" t="s">
        <v>6</v>
      </c>
      <c r="F196" s="233" t="s">
        <v>7</v>
      </c>
      <c r="G196" s="23" t="s">
        <v>8</v>
      </c>
    </row>
    <row r="197" spans="1:7" ht="15" thickBot="1" x14ac:dyDescent="0.35">
      <c r="A197" s="234"/>
      <c r="B197" s="237"/>
      <c r="C197" s="240"/>
      <c r="D197" s="231"/>
      <c r="E197" s="234"/>
      <c r="F197" s="234"/>
      <c r="G197" s="24" t="s">
        <v>12</v>
      </c>
    </row>
    <row r="198" spans="1:7" ht="15.6" x14ac:dyDescent="0.3">
      <c r="A198" s="44" t="s">
        <v>32</v>
      </c>
      <c r="B198" s="35" t="s">
        <v>21</v>
      </c>
      <c r="C198" s="52"/>
      <c r="D198" s="4"/>
      <c r="E198" s="4"/>
      <c r="F198" s="4"/>
      <c r="G198" s="4"/>
    </row>
    <row r="199" spans="1:7" s="1" customFormat="1" x14ac:dyDescent="0.3">
      <c r="A199" s="44"/>
      <c r="B199" s="20" t="s">
        <v>102</v>
      </c>
      <c r="C199" s="52"/>
      <c r="D199" s="4"/>
      <c r="E199" s="4"/>
      <c r="F199" s="4"/>
      <c r="G199" s="4"/>
    </row>
    <row r="200" spans="1:7" s="1" customFormat="1" ht="15.6" x14ac:dyDescent="0.3">
      <c r="A200" s="222">
        <v>229</v>
      </c>
      <c r="B200" s="207" t="s">
        <v>125</v>
      </c>
      <c r="C200" s="52">
        <v>150</v>
      </c>
      <c r="D200" s="178">
        <v>16.739999999999998</v>
      </c>
      <c r="E200" s="178">
        <v>8.2200000000000006</v>
      </c>
      <c r="F200" s="178">
        <v>16.37</v>
      </c>
      <c r="G200" s="178">
        <v>206</v>
      </c>
    </row>
    <row r="201" spans="1:7" s="1" customFormat="1" x14ac:dyDescent="0.3">
      <c r="A201" s="5">
        <v>247</v>
      </c>
      <c r="B201" s="6" t="s">
        <v>111</v>
      </c>
      <c r="C201" s="52">
        <v>200</v>
      </c>
      <c r="D201" s="213">
        <v>1.36</v>
      </c>
      <c r="E201" s="213">
        <v>0</v>
      </c>
      <c r="F201" s="213">
        <v>29.02</v>
      </c>
      <c r="G201" s="213">
        <v>116.19</v>
      </c>
    </row>
    <row r="202" spans="1:7" s="1" customFormat="1" ht="15.6" x14ac:dyDescent="0.3">
      <c r="A202" s="211">
        <v>1</v>
      </c>
      <c r="B202" s="204" t="s">
        <v>106</v>
      </c>
      <c r="C202" s="52" t="s">
        <v>109</v>
      </c>
      <c r="D202" s="213">
        <v>3.06</v>
      </c>
      <c r="E202" s="213">
        <v>9.44</v>
      </c>
      <c r="F202" s="213">
        <v>18.274999999999999</v>
      </c>
      <c r="G202" s="213">
        <v>170</v>
      </c>
    </row>
    <row r="203" spans="1:7" s="1" customFormat="1" ht="15.6" x14ac:dyDescent="0.3">
      <c r="A203" s="211">
        <v>338</v>
      </c>
      <c r="B203" s="204" t="s">
        <v>113</v>
      </c>
      <c r="C203" s="52">
        <v>100</v>
      </c>
      <c r="D203" s="213">
        <v>0.6</v>
      </c>
      <c r="E203" s="213">
        <v>0.6</v>
      </c>
      <c r="F203" s="213">
        <v>14.64</v>
      </c>
      <c r="G203" s="213">
        <v>66.34</v>
      </c>
    </row>
    <row r="204" spans="1:7" s="1" customFormat="1" x14ac:dyDescent="0.3">
      <c r="A204" s="44"/>
      <c r="B204" s="170" t="s">
        <v>100</v>
      </c>
      <c r="C204" s="180">
        <v>510</v>
      </c>
      <c r="D204" s="180">
        <f>SUM(D200:D203)</f>
        <v>21.759999999999998</v>
      </c>
      <c r="E204" s="180">
        <f>SUM(E200:E203)</f>
        <v>18.260000000000002</v>
      </c>
      <c r="F204" s="180">
        <f>SUM(F200:F203)</f>
        <v>78.305000000000007</v>
      </c>
      <c r="G204" s="180">
        <f>SUM(G200:G203)</f>
        <v>558.53</v>
      </c>
    </row>
    <row r="205" spans="1:7" x14ac:dyDescent="0.3">
      <c r="A205" s="5"/>
      <c r="B205" s="20" t="s">
        <v>17</v>
      </c>
      <c r="C205" s="52"/>
      <c r="D205" s="178"/>
      <c r="E205" s="178"/>
      <c r="F205" s="178"/>
      <c r="G205" s="178"/>
    </row>
    <row r="206" spans="1:7" x14ac:dyDescent="0.3">
      <c r="A206" s="5"/>
      <c r="B206" s="6" t="s">
        <v>105</v>
      </c>
      <c r="C206" s="52">
        <v>60</v>
      </c>
      <c r="D206" s="178"/>
      <c r="E206" s="179"/>
      <c r="F206" s="178"/>
      <c r="G206" s="178"/>
    </row>
    <row r="207" spans="1:7" s="1" customFormat="1" x14ac:dyDescent="0.3">
      <c r="A207" s="5">
        <v>204</v>
      </c>
      <c r="B207" s="6" t="s">
        <v>136</v>
      </c>
      <c r="C207" s="52">
        <v>200</v>
      </c>
      <c r="D207" s="213">
        <v>15.21</v>
      </c>
      <c r="E207" s="213">
        <v>6.34</v>
      </c>
      <c r="F207" s="213">
        <v>20.3</v>
      </c>
      <c r="G207" s="213">
        <v>198.84</v>
      </c>
    </row>
    <row r="208" spans="1:7" x14ac:dyDescent="0.3">
      <c r="A208" s="5">
        <v>304</v>
      </c>
      <c r="B208" s="6" t="s">
        <v>130</v>
      </c>
      <c r="C208" s="52">
        <v>240</v>
      </c>
      <c r="D208" s="212">
        <v>20.3</v>
      </c>
      <c r="E208" s="212">
        <v>17</v>
      </c>
      <c r="F208" s="212">
        <v>35.69</v>
      </c>
      <c r="G208" s="212">
        <v>377</v>
      </c>
    </row>
    <row r="209" spans="1:7" x14ac:dyDescent="0.3">
      <c r="A209" s="5">
        <v>868</v>
      </c>
      <c r="B209" s="6" t="s">
        <v>133</v>
      </c>
      <c r="C209" s="52" t="s">
        <v>33</v>
      </c>
      <c r="D209" s="214">
        <v>0.04</v>
      </c>
      <c r="E209" s="212">
        <v>0</v>
      </c>
      <c r="F209" s="212">
        <v>24.76</v>
      </c>
      <c r="G209" s="212">
        <v>94.2</v>
      </c>
    </row>
    <row r="210" spans="1:7" x14ac:dyDescent="0.3">
      <c r="A210" s="62"/>
      <c r="B210" s="6" t="s">
        <v>138</v>
      </c>
      <c r="C210" s="52">
        <v>60</v>
      </c>
      <c r="D210" s="212">
        <v>3.34</v>
      </c>
      <c r="E210" s="212">
        <v>0.68</v>
      </c>
      <c r="F210" s="212">
        <v>29.4</v>
      </c>
      <c r="G210" s="212">
        <v>136.94</v>
      </c>
    </row>
    <row r="211" spans="1:7" s="1" customFormat="1" x14ac:dyDescent="0.3">
      <c r="A211" s="62"/>
      <c r="B211" s="170" t="s">
        <v>100</v>
      </c>
      <c r="C211" s="180">
        <v>760</v>
      </c>
      <c r="D211" s="180">
        <f>SUM(D206:D210)</f>
        <v>38.89</v>
      </c>
      <c r="E211" s="180">
        <f>SUM(E206:E210)</f>
        <v>24.02</v>
      </c>
      <c r="F211" s="180">
        <f>SUM(F206:F210)</f>
        <v>110.15</v>
      </c>
      <c r="G211" s="180">
        <f>SUM(G206:G210)</f>
        <v>806.98</v>
      </c>
    </row>
    <row r="212" spans="1:7" s="1" customFormat="1" x14ac:dyDescent="0.3">
      <c r="A212" s="62"/>
      <c r="B212" s="20" t="s">
        <v>101</v>
      </c>
      <c r="C212" s="52"/>
      <c r="D212" s="176"/>
      <c r="E212" s="176"/>
      <c r="F212" s="176"/>
      <c r="G212" s="176"/>
    </row>
    <row r="213" spans="1:7" s="1" customFormat="1" x14ac:dyDescent="0.3">
      <c r="A213" s="5">
        <v>438</v>
      </c>
      <c r="B213" s="6" t="s">
        <v>126</v>
      </c>
      <c r="C213" s="52">
        <v>150</v>
      </c>
      <c r="D213" s="176">
        <v>14.27</v>
      </c>
      <c r="E213" s="176">
        <v>22.16</v>
      </c>
      <c r="F213" s="176">
        <v>2.65</v>
      </c>
      <c r="G213" s="176">
        <v>267.93</v>
      </c>
    </row>
    <row r="214" spans="1:7" s="1" customFormat="1" ht="15.6" x14ac:dyDescent="0.3">
      <c r="A214" s="211">
        <v>943</v>
      </c>
      <c r="B214" s="204" t="s">
        <v>120</v>
      </c>
      <c r="C214" s="52">
        <v>200</v>
      </c>
      <c r="D214" s="213">
        <v>0.2</v>
      </c>
      <c r="E214" s="213">
        <v>0</v>
      </c>
      <c r="F214" s="213">
        <v>14</v>
      </c>
      <c r="G214" s="213">
        <v>28</v>
      </c>
    </row>
    <row r="215" spans="1:7" s="1" customFormat="1" x14ac:dyDescent="0.3">
      <c r="A215" s="62"/>
      <c r="B215" s="6" t="s">
        <v>34</v>
      </c>
      <c r="C215" s="52">
        <v>50</v>
      </c>
      <c r="D215" s="176">
        <v>3.38</v>
      </c>
      <c r="E215" s="176">
        <v>0.41</v>
      </c>
      <c r="F215" s="176">
        <v>25.03</v>
      </c>
      <c r="G215" s="176">
        <v>117.33</v>
      </c>
    </row>
    <row r="216" spans="1:7" s="1" customFormat="1" x14ac:dyDescent="0.3">
      <c r="A216" s="62"/>
      <c r="B216" s="170" t="s">
        <v>100</v>
      </c>
      <c r="C216" s="191">
        <f>SUM(C213:C215)</f>
        <v>400</v>
      </c>
      <c r="D216" s="191">
        <f>SUM(D213:D215)</f>
        <v>17.849999999999998</v>
      </c>
      <c r="E216" s="191">
        <f>SUM(E213:E215)</f>
        <v>22.57</v>
      </c>
      <c r="F216" s="191">
        <f>SUM(F213:F215)</f>
        <v>41.68</v>
      </c>
      <c r="G216" s="191">
        <f>SUM(G213:G215)</f>
        <v>413.26</v>
      </c>
    </row>
    <row r="217" spans="1:7" ht="16.2" thickBot="1" x14ac:dyDescent="0.35">
      <c r="A217" s="5"/>
      <c r="B217" s="175" t="s">
        <v>103</v>
      </c>
      <c r="C217" s="190">
        <f>C204+C211+C216</f>
        <v>1670</v>
      </c>
      <c r="D217" s="190">
        <f t="shared" ref="D217:G217" si="26">D204+D211+D216</f>
        <v>78.5</v>
      </c>
      <c r="E217" s="190">
        <f t="shared" si="26"/>
        <v>64.849999999999994</v>
      </c>
      <c r="F217" s="190">
        <f t="shared" si="26"/>
        <v>230.13500000000002</v>
      </c>
      <c r="G217" s="190">
        <f t="shared" si="26"/>
        <v>1778.77</v>
      </c>
    </row>
    <row r="218" spans="1:7" s="1" customFormat="1" ht="15" thickBot="1" x14ac:dyDescent="0.35">
      <c r="A218" s="233" t="s">
        <v>0</v>
      </c>
      <c r="B218" s="230" t="s">
        <v>29</v>
      </c>
      <c r="C218" s="238" t="s">
        <v>30</v>
      </c>
      <c r="D218" s="241" t="s">
        <v>1</v>
      </c>
      <c r="E218" s="242"/>
      <c r="F218" s="243"/>
      <c r="G218" s="22" t="s">
        <v>2</v>
      </c>
    </row>
    <row r="219" spans="1:7" s="1" customFormat="1" x14ac:dyDescent="0.3">
      <c r="A219" s="235"/>
      <c r="B219" s="236"/>
      <c r="C219" s="239"/>
      <c r="D219" s="230" t="s">
        <v>5</v>
      </c>
      <c r="E219" s="233" t="s">
        <v>6</v>
      </c>
      <c r="F219" s="233" t="s">
        <v>7</v>
      </c>
      <c r="G219" s="23" t="s">
        <v>8</v>
      </c>
    </row>
    <row r="220" spans="1:7" s="1" customFormat="1" ht="15" thickBot="1" x14ac:dyDescent="0.35">
      <c r="A220" s="234"/>
      <c r="B220" s="237"/>
      <c r="C220" s="240"/>
      <c r="D220" s="231"/>
      <c r="E220" s="234"/>
      <c r="F220" s="234"/>
      <c r="G220" s="24" t="s">
        <v>12</v>
      </c>
    </row>
    <row r="221" spans="1:7" s="1" customFormat="1" ht="15.6" x14ac:dyDescent="0.3">
      <c r="A221" s="43" t="s">
        <v>32</v>
      </c>
      <c r="B221" s="25" t="s">
        <v>22</v>
      </c>
      <c r="C221" s="52"/>
      <c r="D221" s="8"/>
      <c r="E221" s="8"/>
      <c r="F221" s="8"/>
      <c r="G221" s="8"/>
    </row>
    <row r="222" spans="1:7" s="1" customFormat="1" x14ac:dyDescent="0.3">
      <c r="A222" s="43"/>
      <c r="B222" s="20" t="s">
        <v>102</v>
      </c>
      <c r="C222" s="52"/>
      <c r="D222" s="192"/>
      <c r="E222" s="192"/>
      <c r="F222" s="192"/>
      <c r="G222" s="192"/>
    </row>
    <row r="223" spans="1:7" s="1" customFormat="1" ht="15.6" x14ac:dyDescent="0.3">
      <c r="A223" s="211">
        <v>189</v>
      </c>
      <c r="B223" s="204" t="s">
        <v>127</v>
      </c>
      <c r="C223" s="52">
        <v>150</v>
      </c>
      <c r="D223" s="217">
        <v>11.2</v>
      </c>
      <c r="E223" s="217">
        <v>13.8</v>
      </c>
      <c r="F223" s="217">
        <v>48.8</v>
      </c>
      <c r="G223" s="217">
        <v>366</v>
      </c>
    </row>
    <row r="224" spans="1:7" s="1" customFormat="1" x14ac:dyDescent="0.3">
      <c r="A224" s="5">
        <v>395</v>
      </c>
      <c r="B224" s="203" t="s">
        <v>139</v>
      </c>
      <c r="C224" s="52">
        <v>200</v>
      </c>
      <c r="D224" s="212">
        <v>3.12</v>
      </c>
      <c r="E224" s="212">
        <v>2.66</v>
      </c>
      <c r="F224" s="212">
        <v>14.18</v>
      </c>
      <c r="G224" s="212">
        <v>93.34</v>
      </c>
    </row>
    <row r="225" spans="1:7" s="1" customFormat="1" ht="15.6" x14ac:dyDescent="0.3">
      <c r="A225" s="211">
        <v>1</v>
      </c>
      <c r="B225" s="204" t="s">
        <v>106</v>
      </c>
      <c r="C225" s="52" t="s">
        <v>109</v>
      </c>
      <c r="D225" s="213">
        <v>3.06</v>
      </c>
      <c r="E225" s="213">
        <v>9.44</v>
      </c>
      <c r="F225" s="213">
        <v>18.274999999999999</v>
      </c>
      <c r="G225" s="213">
        <v>170</v>
      </c>
    </row>
    <row r="226" spans="1:7" s="1" customFormat="1" ht="15.6" x14ac:dyDescent="0.3">
      <c r="A226" s="211">
        <v>338</v>
      </c>
      <c r="B226" s="204" t="s">
        <v>113</v>
      </c>
      <c r="C226" s="52">
        <v>100</v>
      </c>
      <c r="D226" s="213">
        <v>0.6</v>
      </c>
      <c r="E226" s="213">
        <v>0.6</v>
      </c>
      <c r="F226" s="213">
        <v>14.64</v>
      </c>
      <c r="G226" s="213">
        <v>66.34</v>
      </c>
    </row>
    <row r="227" spans="1:7" s="1" customFormat="1" x14ac:dyDescent="0.3">
      <c r="A227" s="43"/>
      <c r="B227" s="170" t="s">
        <v>100</v>
      </c>
      <c r="C227" s="191">
        <v>510</v>
      </c>
      <c r="D227" s="191">
        <f>SUM(D223:D226)</f>
        <v>17.98</v>
      </c>
      <c r="E227" s="191">
        <f>SUM(E223:E226)</f>
        <v>26.5</v>
      </c>
      <c r="F227" s="191">
        <f>SUM(F223:F226)</f>
        <v>95.894999999999996</v>
      </c>
      <c r="G227" s="191">
        <f>SUM(G223:G226)</f>
        <v>695.68000000000006</v>
      </c>
    </row>
    <row r="228" spans="1:7" s="1" customFormat="1" x14ac:dyDescent="0.3">
      <c r="A228" s="5"/>
      <c r="B228" s="20" t="s">
        <v>17</v>
      </c>
      <c r="C228" s="52"/>
      <c r="D228" s="192"/>
      <c r="E228" s="192"/>
      <c r="F228" s="192"/>
      <c r="G228" s="192"/>
    </row>
    <row r="229" spans="1:7" s="63" customFormat="1" x14ac:dyDescent="0.3">
      <c r="A229" s="5"/>
      <c r="B229" s="6" t="s">
        <v>81</v>
      </c>
      <c r="C229" s="52">
        <v>60</v>
      </c>
      <c r="D229" s="212"/>
      <c r="E229" s="212"/>
      <c r="F229" s="212"/>
      <c r="G229" s="212"/>
    </row>
    <row r="230" spans="1:7" s="63" customFormat="1" x14ac:dyDescent="0.3">
      <c r="A230" s="5">
        <v>208</v>
      </c>
      <c r="B230" s="6" t="s">
        <v>160</v>
      </c>
      <c r="C230" s="52">
        <v>200</v>
      </c>
      <c r="D230" s="217">
        <v>2.15</v>
      </c>
      <c r="E230" s="217">
        <v>2.27</v>
      </c>
      <c r="F230" s="217">
        <v>13.71</v>
      </c>
      <c r="G230" s="217">
        <v>83.8</v>
      </c>
    </row>
    <row r="231" spans="1:7" s="63" customFormat="1" x14ac:dyDescent="0.3">
      <c r="A231" s="5">
        <v>244</v>
      </c>
      <c r="B231" s="6" t="s">
        <v>142</v>
      </c>
      <c r="C231" s="52">
        <v>80</v>
      </c>
      <c r="D231" s="214">
        <v>6.12</v>
      </c>
      <c r="E231" s="212">
        <v>0.81</v>
      </c>
      <c r="F231" s="212">
        <v>2.54</v>
      </c>
      <c r="G231" s="212">
        <v>42</v>
      </c>
    </row>
    <row r="232" spans="1:7" s="63" customFormat="1" x14ac:dyDescent="0.3">
      <c r="A232" s="5">
        <v>692</v>
      </c>
      <c r="B232" s="6" t="s">
        <v>40</v>
      </c>
      <c r="C232" s="52">
        <v>160</v>
      </c>
      <c r="D232" s="214">
        <v>2.86</v>
      </c>
      <c r="E232" s="212">
        <v>4.32</v>
      </c>
      <c r="F232" s="212">
        <v>23.01</v>
      </c>
      <c r="G232" s="212">
        <v>142.35</v>
      </c>
    </row>
    <row r="233" spans="1:7" s="63" customFormat="1" x14ac:dyDescent="0.3">
      <c r="A233" s="5">
        <v>868</v>
      </c>
      <c r="B233" s="6" t="s">
        <v>133</v>
      </c>
      <c r="C233" s="52" t="s">
        <v>33</v>
      </c>
      <c r="D233" s="214">
        <v>0.04</v>
      </c>
      <c r="E233" s="212">
        <v>0</v>
      </c>
      <c r="F233" s="212">
        <v>24.76</v>
      </c>
      <c r="G233" s="212">
        <v>94.2</v>
      </c>
    </row>
    <row r="234" spans="1:7" s="63" customFormat="1" x14ac:dyDescent="0.3">
      <c r="A234" s="62"/>
      <c r="B234" s="6" t="s">
        <v>138</v>
      </c>
      <c r="C234" s="52">
        <v>60</v>
      </c>
      <c r="D234" s="212">
        <v>1.67</v>
      </c>
      <c r="E234" s="212">
        <v>0.34</v>
      </c>
      <c r="F234" s="212">
        <v>14.7</v>
      </c>
      <c r="G234" s="212">
        <v>68.47</v>
      </c>
    </row>
    <row r="235" spans="1:7" s="63" customFormat="1" x14ac:dyDescent="0.3">
      <c r="A235" s="62"/>
      <c r="B235" s="170" t="s">
        <v>100</v>
      </c>
      <c r="C235" s="191">
        <v>760</v>
      </c>
      <c r="D235" s="191">
        <f>SUM(D229:D234)</f>
        <v>12.839999999999998</v>
      </c>
      <c r="E235" s="191">
        <f>SUM(E229:E234)</f>
        <v>7.74</v>
      </c>
      <c r="F235" s="191">
        <f>SUM(F229:F234)</f>
        <v>78.720000000000013</v>
      </c>
      <c r="G235" s="191">
        <f>SUM(G229:G234)</f>
        <v>430.81999999999994</v>
      </c>
    </row>
    <row r="236" spans="1:7" s="63" customFormat="1" x14ac:dyDescent="0.3">
      <c r="A236" s="62"/>
      <c r="B236" s="20" t="s">
        <v>101</v>
      </c>
      <c r="C236" s="52"/>
      <c r="D236" s="176"/>
      <c r="E236" s="176"/>
      <c r="F236" s="176"/>
      <c r="G236" s="176"/>
    </row>
    <row r="237" spans="1:7" s="63" customFormat="1" x14ac:dyDescent="0.3">
      <c r="A237" s="5">
        <v>467</v>
      </c>
      <c r="B237" s="203" t="s">
        <v>131</v>
      </c>
      <c r="C237" s="52">
        <v>100</v>
      </c>
      <c r="D237" s="212">
        <v>7.9</v>
      </c>
      <c r="E237" s="209">
        <v>8.1199999999999992</v>
      </c>
      <c r="F237" s="212">
        <v>54.48</v>
      </c>
      <c r="G237" s="212">
        <v>322</v>
      </c>
    </row>
    <row r="238" spans="1:7" s="63" customFormat="1" x14ac:dyDescent="0.3">
      <c r="A238" s="5">
        <v>393</v>
      </c>
      <c r="B238" s="6" t="s">
        <v>159</v>
      </c>
      <c r="C238" s="52">
        <v>200</v>
      </c>
      <c r="D238" s="212">
        <v>7.0000000000000007E-2</v>
      </c>
      <c r="E238" s="212">
        <v>0.01</v>
      </c>
      <c r="F238" s="212">
        <v>5.67</v>
      </c>
      <c r="G238" s="212">
        <v>22.78</v>
      </c>
    </row>
    <row r="239" spans="1:7" s="1" customFormat="1" x14ac:dyDescent="0.3">
      <c r="A239" s="5"/>
      <c r="B239" s="170" t="s">
        <v>100</v>
      </c>
      <c r="C239" s="191">
        <f>SUM(C237:C238)</f>
        <v>300</v>
      </c>
      <c r="D239" s="191">
        <f>SUM(D237:D238)</f>
        <v>7.9700000000000006</v>
      </c>
      <c r="E239" s="191">
        <f>SUM(E237:E238)</f>
        <v>8.129999999999999</v>
      </c>
      <c r="F239" s="191">
        <f>SUM(F237:F238)</f>
        <v>60.15</v>
      </c>
      <c r="G239" s="191">
        <f>SUM(G237:G238)</f>
        <v>344.78</v>
      </c>
    </row>
    <row r="240" spans="1:7" s="1" customFormat="1" ht="16.2" thickBot="1" x14ac:dyDescent="0.35">
      <c r="A240" s="36"/>
      <c r="B240" s="175" t="s">
        <v>103</v>
      </c>
      <c r="C240" s="193">
        <f>C227+C235+C239</f>
        <v>1570</v>
      </c>
      <c r="D240" s="193">
        <f>D227+D235+D239</f>
        <v>38.79</v>
      </c>
      <c r="E240" s="193">
        <f>E227+E235+E239</f>
        <v>42.370000000000005</v>
      </c>
      <c r="F240" s="193">
        <f>F227+F235+F239</f>
        <v>234.76500000000001</v>
      </c>
      <c r="G240" s="193">
        <f>G227+G235+G239</f>
        <v>1471.28</v>
      </c>
    </row>
    <row r="241" spans="1:11" s="63" customFormat="1" ht="19.2" thickTop="1" thickBot="1" x14ac:dyDescent="0.4">
      <c r="A241" s="232" t="s">
        <v>74</v>
      </c>
      <c r="B241" s="232"/>
      <c r="C241" s="201">
        <f>C30+C53+C76+C98+C120+C148+C171+C194+C217+C240</f>
        <v>15700</v>
      </c>
      <c r="D241" s="201">
        <f>D30+D53+D76+D98+D120+D148+D171+D194+D217+D240</f>
        <v>540.04</v>
      </c>
      <c r="E241" s="201">
        <f>E30+E53+E76+E98+E120+E148+E171+E194+E217+E240</f>
        <v>499.78999999999996</v>
      </c>
      <c r="F241" s="201">
        <f>F30+F53+F76+F98+F120+F148+F171+F194+F217+F240</f>
        <v>2269.3399999999997</v>
      </c>
      <c r="G241" s="201">
        <f>G30+G53+G76+G98+G120+G148+G171+G194+G217+G240</f>
        <v>15090.730000000001</v>
      </c>
      <c r="H241"/>
      <c r="I241"/>
      <c r="J241"/>
      <c r="K241"/>
    </row>
    <row r="242" spans="1:11" s="1" customFormat="1" ht="15" thickTop="1" x14ac:dyDescent="0.3">
      <c r="A242" s="37"/>
      <c r="B242"/>
      <c r="C242" s="53"/>
      <c r="D242"/>
      <c r="E242"/>
      <c r="F242"/>
      <c r="G242"/>
      <c r="H242"/>
      <c r="I242"/>
      <c r="J242"/>
      <c r="K242"/>
    </row>
    <row r="243" spans="1:11" s="1" customFormat="1" x14ac:dyDescent="0.3">
      <c r="A243" s="37"/>
      <c r="B243"/>
      <c r="C243" s="53"/>
      <c r="D243"/>
      <c r="E243"/>
      <c r="F243"/>
      <c r="G243"/>
      <c r="H243"/>
      <c r="I243"/>
      <c r="J243"/>
      <c r="K243"/>
    </row>
    <row r="244" spans="1:11" s="1" customFormat="1" x14ac:dyDescent="0.3">
      <c r="A244" s="37"/>
      <c r="B244"/>
      <c r="C244" s="53"/>
      <c r="D244"/>
      <c r="E244"/>
      <c r="F244"/>
      <c r="G244"/>
      <c r="H244"/>
      <c r="I244"/>
      <c r="J244"/>
      <c r="K244"/>
    </row>
    <row r="245" spans="1:11" s="1" customFormat="1" x14ac:dyDescent="0.3">
      <c r="A245" s="37"/>
      <c r="B245"/>
      <c r="C245" s="53"/>
      <c r="D245"/>
      <c r="E245"/>
      <c r="F245"/>
      <c r="G245"/>
      <c r="H245"/>
      <c r="I245"/>
      <c r="J245"/>
      <c r="K245"/>
    </row>
    <row r="246" spans="1:11" s="1" customFormat="1" x14ac:dyDescent="0.3">
      <c r="A246" s="37"/>
      <c r="B246"/>
      <c r="C246" s="53"/>
      <c r="D246"/>
      <c r="E246"/>
      <c r="F246"/>
      <c r="G246"/>
      <c r="H246"/>
      <c r="I246"/>
      <c r="J246"/>
      <c r="K246"/>
    </row>
    <row r="247" spans="1:11" s="1" customFormat="1" x14ac:dyDescent="0.3">
      <c r="A247" s="37"/>
      <c r="B247"/>
      <c r="C247" s="53"/>
      <c r="D247"/>
      <c r="E247"/>
      <c r="F247"/>
      <c r="G247"/>
      <c r="H247"/>
      <c r="I247"/>
      <c r="J247"/>
      <c r="K247"/>
    </row>
    <row r="248" spans="1:11" s="1" customFormat="1" x14ac:dyDescent="0.3">
      <c r="A248" s="37"/>
      <c r="B248"/>
      <c r="C248" s="53"/>
      <c r="D248"/>
      <c r="E248"/>
      <c r="F248"/>
      <c r="G248"/>
      <c r="H248"/>
      <c r="I248"/>
      <c r="J248"/>
      <c r="K248"/>
    </row>
    <row r="249" spans="1:11" s="1" customFormat="1" x14ac:dyDescent="0.3">
      <c r="A249" s="37"/>
      <c r="B249"/>
      <c r="C249" s="53"/>
      <c r="D249"/>
      <c r="E249"/>
      <c r="F249"/>
      <c r="G249"/>
      <c r="H249"/>
      <c r="I249"/>
      <c r="J249"/>
      <c r="K249"/>
    </row>
    <row r="250" spans="1:11" s="1" customFormat="1" x14ac:dyDescent="0.3">
      <c r="A250" s="37"/>
      <c r="B250"/>
      <c r="C250" s="53"/>
      <c r="D250"/>
      <c r="E250"/>
      <c r="F250"/>
      <c r="G250"/>
      <c r="H250"/>
      <c r="I250"/>
      <c r="J250"/>
      <c r="K250"/>
    </row>
    <row r="251" spans="1:11" s="1" customFormat="1" x14ac:dyDescent="0.3">
      <c r="A251" s="37"/>
      <c r="B251"/>
      <c r="C251" s="53"/>
      <c r="D251"/>
      <c r="E251"/>
      <c r="F251"/>
      <c r="G251"/>
      <c r="H251"/>
      <c r="I251"/>
      <c r="J251"/>
      <c r="K251"/>
    </row>
    <row r="252" spans="1:11" s="1" customFormat="1" x14ac:dyDescent="0.3">
      <c r="A252" s="37"/>
      <c r="B252"/>
      <c r="C252" s="53"/>
      <c r="D252"/>
      <c r="E252"/>
      <c r="F252"/>
      <c r="G252"/>
      <c r="H252"/>
      <c r="I252"/>
      <c r="J252"/>
      <c r="K252"/>
    </row>
    <row r="253" spans="1:11" s="21" customFormat="1" ht="15.6" x14ac:dyDescent="0.3">
      <c r="A253" s="37"/>
      <c r="B253"/>
      <c r="C253" s="53"/>
      <c r="D253"/>
      <c r="E253"/>
      <c r="F253"/>
      <c r="G253"/>
      <c r="H253"/>
      <c r="I253"/>
      <c r="J253"/>
      <c r="K253"/>
    </row>
    <row r="254" spans="1:11" s="21" customFormat="1" ht="15.6" x14ac:dyDescent="0.3">
      <c r="A254" s="37"/>
      <c r="B254"/>
      <c r="C254" s="53"/>
      <c r="D254"/>
      <c r="E254"/>
      <c r="F254"/>
      <c r="G254"/>
      <c r="H254"/>
      <c r="I254"/>
      <c r="J254"/>
      <c r="K254"/>
    </row>
    <row r="255" spans="1:11" s="21" customFormat="1" ht="15.6" x14ac:dyDescent="0.3">
      <c r="A255" s="37"/>
      <c r="B255"/>
      <c r="C255" s="53"/>
      <c r="D255"/>
      <c r="E255"/>
      <c r="F255"/>
      <c r="G255"/>
      <c r="H255"/>
      <c r="I255"/>
      <c r="J255"/>
      <c r="K255"/>
    </row>
    <row r="256" spans="1:11" s="21" customFormat="1" ht="15.6" x14ac:dyDescent="0.3">
      <c r="A256" s="37"/>
      <c r="B256"/>
      <c r="C256" s="53"/>
      <c r="D256"/>
      <c r="E256"/>
      <c r="F256" s="60"/>
      <c r="G256"/>
      <c r="H256"/>
      <c r="I256"/>
      <c r="J256"/>
      <c r="K256"/>
    </row>
    <row r="257" spans="1:11" s="21" customFormat="1" ht="15.6" x14ac:dyDescent="0.3">
      <c r="A257" s="37"/>
      <c r="B257"/>
      <c r="C257" s="53"/>
      <c r="D257"/>
      <c r="E257"/>
      <c r="F257"/>
      <c r="G257"/>
      <c r="H257"/>
      <c r="I257"/>
      <c r="J257"/>
      <c r="K257"/>
    </row>
    <row r="258" spans="1:11" s="21" customFormat="1" ht="15.6" x14ac:dyDescent="0.3">
      <c r="A258" s="37"/>
      <c r="B258"/>
      <c r="C258" s="53"/>
      <c r="D258"/>
      <c r="E258"/>
      <c r="F258"/>
      <c r="G258"/>
      <c r="H258"/>
      <c r="I258"/>
      <c r="J258"/>
      <c r="K258"/>
    </row>
    <row r="259" spans="1:11" s="1" customFormat="1" ht="16.2" customHeight="1" x14ac:dyDescent="0.3">
      <c r="A259" s="37"/>
      <c r="B259"/>
      <c r="C259" s="53"/>
      <c r="D259"/>
      <c r="E259"/>
      <c r="F259"/>
      <c r="G259"/>
      <c r="H259"/>
      <c r="I259"/>
      <c r="J259"/>
      <c r="K259"/>
    </row>
  </sheetData>
  <mergeCells count="80">
    <mergeCell ref="C31:C33"/>
    <mergeCell ref="D31:F31"/>
    <mergeCell ref="D32:D33"/>
    <mergeCell ref="E32:E33"/>
    <mergeCell ref="F32:F33"/>
    <mergeCell ref="D55:D56"/>
    <mergeCell ref="E55:E56"/>
    <mergeCell ref="F55:F56"/>
    <mergeCell ref="D6:F6"/>
    <mergeCell ref="A6:A8"/>
    <mergeCell ref="B6:B8"/>
    <mergeCell ref="C6:C8"/>
    <mergeCell ref="D7:D8"/>
    <mergeCell ref="E7:E8"/>
    <mergeCell ref="F7:F8"/>
    <mergeCell ref="A31:A33"/>
    <mergeCell ref="A54:A56"/>
    <mergeCell ref="B54:B56"/>
    <mergeCell ref="C54:C56"/>
    <mergeCell ref="D54:F54"/>
    <mergeCell ref="B31:B33"/>
    <mergeCell ref="A77:A79"/>
    <mergeCell ref="B77:B79"/>
    <mergeCell ref="D122:D123"/>
    <mergeCell ref="E122:E123"/>
    <mergeCell ref="F122:F123"/>
    <mergeCell ref="D121:F121"/>
    <mergeCell ref="E78:E79"/>
    <mergeCell ref="F78:F79"/>
    <mergeCell ref="D100:D101"/>
    <mergeCell ref="E100:E101"/>
    <mergeCell ref="F100:F101"/>
    <mergeCell ref="D99:F99"/>
    <mergeCell ref="C77:C79"/>
    <mergeCell ref="D77:F77"/>
    <mergeCell ref="D78:D79"/>
    <mergeCell ref="A121:A123"/>
    <mergeCell ref="B121:B123"/>
    <mergeCell ref="C121:C123"/>
    <mergeCell ref="A99:A101"/>
    <mergeCell ref="B99:B101"/>
    <mergeCell ref="C99:C101"/>
    <mergeCell ref="D127:F127"/>
    <mergeCell ref="D128:D129"/>
    <mergeCell ref="E128:E129"/>
    <mergeCell ref="F128:F129"/>
    <mergeCell ref="A127:A129"/>
    <mergeCell ref="B127:B129"/>
    <mergeCell ref="C127:C129"/>
    <mergeCell ref="D150:D151"/>
    <mergeCell ref="E150:E151"/>
    <mergeCell ref="F150:F151"/>
    <mergeCell ref="A149:A151"/>
    <mergeCell ref="B149:B151"/>
    <mergeCell ref="C149:C151"/>
    <mergeCell ref="D149:F149"/>
    <mergeCell ref="B195:B197"/>
    <mergeCell ref="C195:C197"/>
    <mergeCell ref="D195:F195"/>
    <mergeCell ref="A172:A174"/>
    <mergeCell ref="B172:B174"/>
    <mergeCell ref="C172:C174"/>
    <mergeCell ref="D172:F172"/>
    <mergeCell ref="D173:D174"/>
    <mergeCell ref="B126:C126"/>
    <mergeCell ref="H2:K2"/>
    <mergeCell ref="D219:D220"/>
    <mergeCell ref="A241:B241"/>
    <mergeCell ref="F219:F220"/>
    <mergeCell ref="A218:A220"/>
    <mergeCell ref="B218:B220"/>
    <mergeCell ref="C218:C220"/>
    <mergeCell ref="E219:E220"/>
    <mergeCell ref="E173:E174"/>
    <mergeCell ref="F173:F174"/>
    <mergeCell ref="D218:F218"/>
    <mergeCell ref="D196:D197"/>
    <mergeCell ref="E196:E197"/>
    <mergeCell ref="F196:F197"/>
    <mergeCell ref="A195:A197"/>
  </mergeCells>
  <phoneticPr fontId="0" type="noConversion"/>
  <pageMargins left="0.25" right="0.25" top="0.75" bottom="0.75" header="0.3" footer="0.3"/>
  <pageSetup paperSize="9" fitToHeight="0" orientation="landscape" r:id="rId1"/>
  <headerFooter alignWithMargins="0"/>
  <rowBreaks count="10" manualBreakCount="10">
    <brk id="30" max="16383" man="1"/>
    <brk id="53" max="16383" man="1"/>
    <brk id="76" max="16383" man="1"/>
    <brk id="98" max="16383" man="1"/>
    <brk id="120" max="16383" man="1"/>
    <brk id="126" max="16383" man="1"/>
    <brk id="148" max="16383" man="1"/>
    <brk id="171" max="16383" man="1"/>
    <brk id="194" max="16383" man="1"/>
    <brk id="217" max="16383" man="1"/>
  </rowBreaks>
  <ignoredErrors>
    <ignoredError sqref="C45 C64 C6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158"/>
  <sheetViews>
    <sheetView topLeftCell="A121" workbookViewId="0">
      <selection activeCell="I150" sqref="I150"/>
    </sheetView>
  </sheetViews>
  <sheetFormatPr defaultRowHeight="13.2" x14ac:dyDescent="0.25"/>
  <cols>
    <col min="3" max="3" width="23.88671875" customWidth="1"/>
    <col min="4" max="4" width="9.33203125" bestFit="1" customWidth="1"/>
    <col min="5" max="5" width="11.33203125" customWidth="1"/>
    <col min="6" max="6" width="10.33203125" customWidth="1"/>
    <col min="7" max="7" width="11.88671875" customWidth="1"/>
    <col min="8" max="8" width="19" customWidth="1"/>
    <col min="9" max="9" width="9.33203125" bestFit="1" customWidth="1"/>
    <col min="10" max="10" width="9.5546875" bestFit="1" customWidth="1"/>
    <col min="11" max="11" width="10.44140625" customWidth="1"/>
    <col min="12" max="12" width="12.109375" customWidth="1"/>
    <col min="13" max="13" width="16" customWidth="1"/>
    <col min="14" max="14" width="12" customWidth="1"/>
    <col min="15" max="16" width="10.44140625" customWidth="1"/>
  </cols>
  <sheetData>
    <row r="2" spans="2:18" x14ac:dyDescent="0.25">
      <c r="K2" s="64"/>
      <c r="L2" s="64"/>
      <c r="M2" s="64"/>
      <c r="N2" s="64"/>
      <c r="O2" s="255" t="s">
        <v>94</v>
      </c>
      <c r="P2" s="255"/>
    </row>
    <row r="3" spans="2:18" x14ac:dyDescent="0.25">
      <c r="H3" s="66"/>
      <c r="K3" s="255" t="s">
        <v>99</v>
      </c>
      <c r="L3" s="255"/>
      <c r="M3" s="255"/>
      <c r="N3" s="255"/>
      <c r="O3" s="255"/>
      <c r="P3" s="255"/>
    </row>
    <row r="4" spans="2:18" x14ac:dyDescent="0.25">
      <c r="H4" s="66"/>
      <c r="K4" s="64"/>
      <c r="L4" s="64"/>
      <c r="M4" s="255" t="s">
        <v>161</v>
      </c>
      <c r="N4" s="255"/>
      <c r="O4" s="255"/>
      <c r="P4" s="255"/>
    </row>
    <row r="5" spans="2:18" x14ac:dyDescent="0.25">
      <c r="K5" s="64"/>
      <c r="L5" s="64"/>
      <c r="M5" s="255" t="s">
        <v>95</v>
      </c>
      <c r="N5" s="255"/>
      <c r="O5" s="255"/>
      <c r="P5" s="255"/>
    </row>
    <row r="6" spans="2:18" x14ac:dyDescent="0.25">
      <c r="K6" s="64"/>
      <c r="L6" s="64"/>
      <c r="M6" s="255" t="s">
        <v>97</v>
      </c>
      <c r="N6" s="255"/>
      <c r="O6" s="255"/>
      <c r="P6" s="255"/>
    </row>
    <row r="7" spans="2:18" x14ac:dyDescent="0.25">
      <c r="K7" s="64"/>
      <c r="L7" s="64"/>
      <c r="M7" s="255" t="s">
        <v>96</v>
      </c>
      <c r="N7" s="255"/>
      <c r="O7" s="255"/>
      <c r="P7" s="255"/>
      <c r="R7" s="65"/>
    </row>
    <row r="9" spans="2:18" ht="13.8" thickBot="1" x14ac:dyDescent="0.3"/>
    <row r="10" spans="2:18" ht="29.25" customHeight="1" thickBot="1" x14ac:dyDescent="0.3">
      <c r="B10" s="233" t="s">
        <v>0</v>
      </c>
      <c r="C10" s="230" t="s">
        <v>29</v>
      </c>
      <c r="D10" s="238" t="s">
        <v>30</v>
      </c>
      <c r="E10" s="287" t="s">
        <v>1</v>
      </c>
      <c r="F10" s="288"/>
      <c r="G10" s="289"/>
      <c r="H10" s="230" t="s">
        <v>98</v>
      </c>
      <c r="I10" s="287" t="s">
        <v>3</v>
      </c>
      <c r="J10" s="288"/>
      <c r="K10" s="288"/>
      <c r="L10" s="289"/>
      <c r="M10" s="290" t="s">
        <v>4</v>
      </c>
      <c r="N10" s="291"/>
      <c r="O10" s="291"/>
      <c r="P10" s="292"/>
    </row>
    <row r="11" spans="2:18" ht="38.25" customHeight="1" x14ac:dyDescent="0.25">
      <c r="B11" s="235"/>
      <c r="C11" s="236"/>
      <c r="D11" s="239"/>
      <c r="E11" s="230" t="s">
        <v>5</v>
      </c>
      <c r="F11" s="233" t="s">
        <v>6</v>
      </c>
      <c r="G11" s="233" t="s">
        <v>7</v>
      </c>
      <c r="H11" s="251"/>
      <c r="I11" s="233" t="s">
        <v>9</v>
      </c>
      <c r="J11" s="233" t="s">
        <v>10</v>
      </c>
      <c r="K11" s="233" t="s">
        <v>25</v>
      </c>
      <c r="L11" s="233" t="s">
        <v>28</v>
      </c>
      <c r="M11" s="233" t="s">
        <v>11</v>
      </c>
      <c r="N11" s="233" t="s">
        <v>26</v>
      </c>
      <c r="O11" s="233" t="s">
        <v>27</v>
      </c>
      <c r="P11" s="233" t="s">
        <v>44</v>
      </c>
    </row>
    <row r="12" spans="2:18" ht="20.25" customHeight="1" thickBot="1" x14ac:dyDescent="0.3">
      <c r="B12" s="234"/>
      <c r="C12" s="237"/>
      <c r="D12" s="240"/>
      <c r="E12" s="231"/>
      <c r="F12" s="234"/>
      <c r="G12" s="234"/>
      <c r="H12" s="231"/>
      <c r="I12" s="234"/>
      <c r="J12" s="234"/>
      <c r="K12" s="234"/>
      <c r="L12" s="234"/>
      <c r="M12" s="234"/>
      <c r="N12" s="234"/>
      <c r="O12" s="234"/>
      <c r="P12" s="234"/>
    </row>
    <row r="13" spans="2:18" ht="27" customHeight="1" x14ac:dyDescent="0.3">
      <c r="B13" s="27"/>
      <c r="C13" s="163" t="s">
        <v>13</v>
      </c>
      <c r="D13" s="54"/>
      <c r="E13" s="17"/>
      <c r="F13" s="17"/>
      <c r="G13" s="17"/>
      <c r="H13" s="17"/>
      <c r="I13" s="17"/>
      <c r="J13" s="17"/>
      <c r="K13" s="31"/>
      <c r="L13" s="31"/>
      <c r="M13" s="17"/>
      <c r="N13" s="17"/>
      <c r="O13" s="32"/>
      <c r="P13" s="33"/>
    </row>
    <row r="14" spans="2:18" ht="38.25" customHeight="1" x14ac:dyDescent="0.3">
      <c r="B14" s="7"/>
      <c r="C14" s="161" t="s">
        <v>72</v>
      </c>
      <c r="D14" s="52"/>
      <c r="E14" s="2"/>
      <c r="F14" s="2"/>
      <c r="G14" s="2"/>
      <c r="H14" s="2"/>
      <c r="I14" s="2"/>
      <c r="J14" s="2"/>
      <c r="K14" s="12"/>
      <c r="L14" s="12"/>
      <c r="M14" s="2"/>
      <c r="N14" s="2"/>
      <c r="O14" s="10"/>
      <c r="P14" s="11"/>
    </row>
    <row r="15" spans="2:18" ht="37.200000000000003" thickBot="1" x14ac:dyDescent="0.75">
      <c r="B15" s="14"/>
      <c r="C15" s="162" t="s">
        <v>15</v>
      </c>
      <c r="D15" s="55"/>
      <c r="E15" s="15"/>
      <c r="F15" s="34"/>
      <c r="G15" s="34"/>
      <c r="H15" s="15"/>
      <c r="I15" s="15"/>
      <c r="J15" s="15"/>
      <c r="K15" s="16"/>
      <c r="L15" s="16"/>
      <c r="M15" s="15"/>
      <c r="N15" s="15"/>
      <c r="O15" s="18"/>
      <c r="P15" s="19"/>
    </row>
    <row r="16" spans="2:18" ht="15.6" x14ac:dyDescent="0.25">
      <c r="B16" s="74" t="s">
        <v>32</v>
      </c>
      <c r="C16" s="75" t="s">
        <v>31</v>
      </c>
      <c r="D16" s="56"/>
      <c r="E16" s="67"/>
      <c r="F16" s="67"/>
      <c r="G16" s="67"/>
      <c r="H16" s="67"/>
      <c r="I16" s="67"/>
      <c r="J16" s="67"/>
      <c r="K16" s="68"/>
      <c r="L16" s="68"/>
      <c r="M16" s="67"/>
      <c r="N16" s="67"/>
      <c r="O16" s="76"/>
      <c r="P16" s="77"/>
    </row>
    <row r="17" spans="2:16" ht="14.4" x14ac:dyDescent="0.25">
      <c r="B17" s="72"/>
      <c r="C17" s="78" t="s">
        <v>17</v>
      </c>
      <c r="D17" s="52"/>
      <c r="E17" s="79"/>
      <c r="F17" s="79"/>
      <c r="G17" s="79"/>
      <c r="H17" s="79"/>
      <c r="I17" s="79"/>
      <c r="J17" s="79"/>
      <c r="K17" s="80"/>
      <c r="L17" s="80"/>
      <c r="M17" s="79"/>
      <c r="N17" s="79"/>
      <c r="O17" s="79"/>
      <c r="P17" s="81"/>
    </row>
    <row r="18" spans="2:16" ht="31.2" x14ac:dyDescent="0.25">
      <c r="B18" s="72">
        <v>59</v>
      </c>
      <c r="C18" s="104" t="s">
        <v>63</v>
      </c>
      <c r="D18" s="57">
        <v>100</v>
      </c>
      <c r="E18" s="105">
        <v>0.86</v>
      </c>
      <c r="F18" s="105">
        <v>5.22</v>
      </c>
      <c r="G18" s="105">
        <v>7.87</v>
      </c>
      <c r="H18" s="105">
        <v>81.900000000000006</v>
      </c>
      <c r="I18" s="105">
        <v>0.01</v>
      </c>
      <c r="J18" s="105">
        <v>5.5</v>
      </c>
      <c r="K18" s="116">
        <v>0</v>
      </c>
      <c r="L18" s="116">
        <v>4.5</v>
      </c>
      <c r="M18" s="105">
        <v>32</v>
      </c>
      <c r="N18" s="105">
        <v>36</v>
      </c>
      <c r="O18" s="141">
        <v>19</v>
      </c>
      <c r="P18" s="142">
        <v>1.1000000000000001</v>
      </c>
    </row>
    <row r="19" spans="2:16" ht="15.6" x14ac:dyDescent="0.25">
      <c r="B19" s="72">
        <v>99</v>
      </c>
      <c r="C19" s="104" t="s">
        <v>35</v>
      </c>
      <c r="D19" s="57">
        <v>250</v>
      </c>
      <c r="E19" s="105">
        <v>2.2799999999999998</v>
      </c>
      <c r="F19" s="105">
        <v>2.33</v>
      </c>
      <c r="G19" s="105">
        <v>11.25</v>
      </c>
      <c r="H19" s="105">
        <v>75.03</v>
      </c>
      <c r="I19" s="105">
        <v>0.08</v>
      </c>
      <c r="J19" s="105">
        <v>10.63</v>
      </c>
      <c r="K19" s="105">
        <v>0</v>
      </c>
      <c r="L19" s="105">
        <v>2.4300000000000002</v>
      </c>
      <c r="M19" s="105">
        <v>43.25</v>
      </c>
      <c r="N19" s="105">
        <v>188.25</v>
      </c>
      <c r="O19" s="105">
        <v>27.5</v>
      </c>
      <c r="P19" s="106">
        <v>0.83</v>
      </c>
    </row>
    <row r="20" spans="2:16" ht="15.6" x14ac:dyDescent="0.25">
      <c r="B20" s="72"/>
      <c r="C20" s="104" t="s">
        <v>51</v>
      </c>
      <c r="D20" s="57">
        <v>10</v>
      </c>
      <c r="E20" s="105">
        <v>0.26</v>
      </c>
      <c r="F20" s="105">
        <v>1.5</v>
      </c>
      <c r="G20" s="105">
        <v>0.36</v>
      </c>
      <c r="H20" s="105">
        <v>16.2</v>
      </c>
      <c r="I20" s="105">
        <v>2E-3</v>
      </c>
      <c r="J20" s="105">
        <v>0.04</v>
      </c>
      <c r="K20" s="105">
        <v>0.01</v>
      </c>
      <c r="L20" s="105">
        <v>0.03</v>
      </c>
      <c r="M20" s="105">
        <v>8.8000000000000007</v>
      </c>
      <c r="N20" s="105">
        <v>6.1</v>
      </c>
      <c r="O20" s="105">
        <v>0.9</v>
      </c>
      <c r="P20" s="106">
        <v>0.02</v>
      </c>
    </row>
    <row r="21" spans="2:16" ht="31.2" x14ac:dyDescent="0.25">
      <c r="B21" s="72">
        <v>244</v>
      </c>
      <c r="C21" s="104" t="s">
        <v>61</v>
      </c>
      <c r="D21" s="57" t="s">
        <v>93</v>
      </c>
      <c r="E21" s="105">
        <v>30.6</v>
      </c>
      <c r="F21" s="105">
        <v>28.66</v>
      </c>
      <c r="G21" s="105">
        <v>48.76</v>
      </c>
      <c r="H21" s="105">
        <v>594</v>
      </c>
      <c r="I21" s="105">
        <v>0.08</v>
      </c>
      <c r="J21" s="105">
        <v>0.52</v>
      </c>
      <c r="K21" s="105">
        <v>0</v>
      </c>
      <c r="L21" s="105">
        <v>5.8</v>
      </c>
      <c r="M21" s="105">
        <v>43.38</v>
      </c>
      <c r="N21" s="105">
        <v>311.36</v>
      </c>
      <c r="O21" s="105">
        <v>64</v>
      </c>
      <c r="P21" s="106">
        <v>4.3</v>
      </c>
    </row>
    <row r="22" spans="2:16" ht="31.2" x14ac:dyDescent="0.25">
      <c r="B22" s="72">
        <v>349</v>
      </c>
      <c r="C22" s="104" t="s">
        <v>37</v>
      </c>
      <c r="D22" s="57">
        <v>200</v>
      </c>
      <c r="E22" s="105">
        <v>0.66</v>
      </c>
      <c r="F22" s="105">
        <v>0.09</v>
      </c>
      <c r="G22" s="105">
        <v>32.014000000000003</v>
      </c>
      <c r="H22" s="105">
        <v>132.80000000000001</v>
      </c>
      <c r="I22" s="105">
        <v>1.6E-2</v>
      </c>
      <c r="J22" s="105">
        <v>0.73</v>
      </c>
      <c r="K22" s="105">
        <v>0</v>
      </c>
      <c r="L22" s="105">
        <v>0.50800000000000001</v>
      </c>
      <c r="M22" s="105">
        <v>32.479999999999997</v>
      </c>
      <c r="N22" s="105">
        <v>23.44</v>
      </c>
      <c r="O22" s="105">
        <v>17.46</v>
      </c>
      <c r="P22" s="106">
        <v>0.7</v>
      </c>
    </row>
    <row r="23" spans="2:16" ht="15.6" x14ac:dyDescent="0.25">
      <c r="B23" s="85" t="s">
        <v>42</v>
      </c>
      <c r="C23" s="104" t="s">
        <v>34</v>
      </c>
      <c r="D23" s="57">
        <v>30</v>
      </c>
      <c r="E23" s="105">
        <v>2.2799999999999998</v>
      </c>
      <c r="F23" s="105">
        <v>0.24</v>
      </c>
      <c r="G23" s="105">
        <v>14.76</v>
      </c>
      <c r="H23" s="105">
        <v>70.5</v>
      </c>
      <c r="I23" s="105">
        <v>3.3000000000000002E-2</v>
      </c>
      <c r="J23" s="105">
        <v>0</v>
      </c>
      <c r="K23" s="105">
        <v>0</v>
      </c>
      <c r="L23" s="105">
        <v>0.33</v>
      </c>
      <c r="M23" s="105">
        <v>6</v>
      </c>
      <c r="N23" s="105">
        <v>19.5</v>
      </c>
      <c r="O23" s="105">
        <v>4.2</v>
      </c>
      <c r="P23" s="106">
        <v>0.33</v>
      </c>
    </row>
    <row r="24" spans="2:16" ht="31.2" x14ac:dyDescent="0.25">
      <c r="B24" s="85" t="s">
        <v>43</v>
      </c>
      <c r="C24" s="104" t="s">
        <v>80</v>
      </c>
      <c r="D24" s="57">
        <v>50</v>
      </c>
      <c r="E24" s="105">
        <v>3.3</v>
      </c>
      <c r="F24" s="105">
        <v>0.6</v>
      </c>
      <c r="G24" s="105">
        <v>16.7</v>
      </c>
      <c r="H24" s="105">
        <v>87</v>
      </c>
      <c r="I24" s="105">
        <v>0.09</v>
      </c>
      <c r="J24" s="105">
        <v>0</v>
      </c>
      <c r="K24" s="105">
        <v>0</v>
      </c>
      <c r="L24" s="105">
        <v>0.7</v>
      </c>
      <c r="M24" s="105">
        <v>17.5</v>
      </c>
      <c r="N24" s="105">
        <v>79</v>
      </c>
      <c r="O24" s="105">
        <v>23.5</v>
      </c>
      <c r="P24" s="106">
        <v>1.95</v>
      </c>
    </row>
    <row r="25" spans="2:16" ht="14.4" x14ac:dyDescent="0.25">
      <c r="B25" s="72"/>
      <c r="C25" s="82"/>
      <c r="D25" s="52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4"/>
    </row>
    <row r="26" spans="2:16" ht="16.2" thickBot="1" x14ac:dyDescent="0.3">
      <c r="B26" s="72"/>
      <c r="C26" s="86" t="s">
        <v>16</v>
      </c>
      <c r="D26" s="57"/>
      <c r="E26" s="87">
        <f t="shared" ref="E26:P26" si="0">SUM(E18:E25)</f>
        <v>40.239999999999995</v>
      </c>
      <c r="F26" s="87">
        <f t="shared" si="0"/>
        <v>38.640000000000008</v>
      </c>
      <c r="G26" s="87">
        <f t="shared" si="0"/>
        <v>131.714</v>
      </c>
      <c r="H26" s="87">
        <f t="shared" si="0"/>
        <v>1057.43</v>
      </c>
      <c r="I26" s="88">
        <f>SUM(I18:I25)</f>
        <v>0.311</v>
      </c>
      <c r="J26" s="87">
        <f t="shared" si="0"/>
        <v>17.420000000000002</v>
      </c>
      <c r="K26" s="87">
        <f>SUM(K18:K25)</f>
        <v>0.01</v>
      </c>
      <c r="L26" s="87">
        <f>SUM(L18:L25)</f>
        <v>14.298</v>
      </c>
      <c r="M26" s="87">
        <f t="shared" si="0"/>
        <v>183.41</v>
      </c>
      <c r="N26" s="87">
        <f t="shared" si="0"/>
        <v>663.65000000000009</v>
      </c>
      <c r="O26" s="87">
        <f t="shared" si="0"/>
        <v>156.56</v>
      </c>
      <c r="P26" s="89">
        <f t="shared" si="0"/>
        <v>9.23</v>
      </c>
    </row>
    <row r="27" spans="2:16" ht="15" thickBot="1" x14ac:dyDescent="0.3">
      <c r="B27" s="233" t="s">
        <v>0</v>
      </c>
      <c r="C27" s="230" t="s">
        <v>29</v>
      </c>
      <c r="D27" s="238" t="s">
        <v>30</v>
      </c>
      <c r="E27" s="287" t="s">
        <v>1</v>
      </c>
      <c r="F27" s="288"/>
      <c r="G27" s="289"/>
      <c r="H27" s="90" t="s">
        <v>2</v>
      </c>
      <c r="I27" s="287" t="s">
        <v>3</v>
      </c>
      <c r="J27" s="288"/>
      <c r="K27" s="288"/>
      <c r="L27" s="289"/>
      <c r="M27" s="290" t="s">
        <v>4</v>
      </c>
      <c r="N27" s="291"/>
      <c r="O27" s="291"/>
      <c r="P27" s="292"/>
    </row>
    <row r="28" spans="2:16" ht="14.4" x14ac:dyDescent="0.25">
      <c r="B28" s="235"/>
      <c r="C28" s="236"/>
      <c r="D28" s="239"/>
      <c r="E28" s="230" t="s">
        <v>5</v>
      </c>
      <c r="F28" s="233" t="s">
        <v>6</v>
      </c>
      <c r="G28" s="233" t="s">
        <v>7</v>
      </c>
      <c r="H28" s="69" t="s">
        <v>8</v>
      </c>
      <c r="I28" s="233" t="s">
        <v>9</v>
      </c>
      <c r="J28" s="233" t="s">
        <v>10</v>
      </c>
      <c r="K28" s="233" t="s">
        <v>25</v>
      </c>
      <c r="L28" s="233" t="s">
        <v>28</v>
      </c>
      <c r="M28" s="233" t="s">
        <v>11</v>
      </c>
      <c r="N28" s="233" t="s">
        <v>26</v>
      </c>
      <c r="O28" s="233" t="s">
        <v>27</v>
      </c>
      <c r="P28" s="233" t="s">
        <v>44</v>
      </c>
    </row>
    <row r="29" spans="2:16" ht="15" thickBot="1" x14ac:dyDescent="0.3">
      <c r="B29" s="234"/>
      <c r="C29" s="237"/>
      <c r="D29" s="240"/>
      <c r="E29" s="231"/>
      <c r="F29" s="234"/>
      <c r="G29" s="234"/>
      <c r="H29" s="70" t="s">
        <v>12</v>
      </c>
      <c r="I29" s="234"/>
      <c r="J29" s="234"/>
      <c r="K29" s="234"/>
      <c r="L29" s="234"/>
      <c r="M29" s="234"/>
      <c r="N29" s="234"/>
      <c r="O29" s="234"/>
      <c r="P29" s="234"/>
    </row>
    <row r="30" spans="2:16" ht="15.6" x14ac:dyDescent="0.25">
      <c r="B30" s="74" t="s">
        <v>32</v>
      </c>
      <c r="C30" s="91" t="s">
        <v>19</v>
      </c>
      <c r="D30" s="52"/>
      <c r="E30" s="79"/>
      <c r="F30" s="79"/>
      <c r="G30" s="79"/>
      <c r="H30" s="79"/>
      <c r="I30" s="79"/>
      <c r="J30" s="79"/>
      <c r="K30" s="80"/>
      <c r="L30" s="80"/>
      <c r="M30" s="79"/>
      <c r="N30" s="79"/>
      <c r="O30" s="92"/>
      <c r="P30" s="93"/>
    </row>
    <row r="31" spans="2:16" ht="14.4" x14ac:dyDescent="0.25">
      <c r="B31" s="72"/>
      <c r="C31" s="78" t="s">
        <v>17</v>
      </c>
      <c r="D31" s="52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1"/>
    </row>
    <row r="32" spans="2:16" ht="15.6" x14ac:dyDescent="0.25">
      <c r="B32" s="72">
        <v>71</v>
      </c>
      <c r="C32" s="104" t="s">
        <v>82</v>
      </c>
      <c r="D32" s="57">
        <v>100</v>
      </c>
      <c r="E32" s="105">
        <v>1.1000000000000001</v>
      </c>
      <c r="F32" s="105">
        <v>0.2</v>
      </c>
      <c r="G32" s="105">
        <v>3.8</v>
      </c>
      <c r="H32" s="105">
        <v>24</v>
      </c>
      <c r="I32" s="105">
        <v>0.06</v>
      </c>
      <c r="J32" s="105">
        <v>25</v>
      </c>
      <c r="K32" s="105">
        <v>0</v>
      </c>
      <c r="L32" s="105">
        <v>0.7</v>
      </c>
      <c r="M32" s="105">
        <v>14</v>
      </c>
      <c r="N32" s="105">
        <v>26</v>
      </c>
      <c r="O32" s="105">
        <v>20</v>
      </c>
      <c r="P32" s="106">
        <v>0.9</v>
      </c>
    </row>
    <row r="33" spans="2:16" ht="15.6" x14ac:dyDescent="0.25">
      <c r="B33" s="72">
        <v>118</v>
      </c>
      <c r="C33" s="104" t="s">
        <v>48</v>
      </c>
      <c r="D33" s="57">
        <v>250</v>
      </c>
      <c r="E33" s="105">
        <v>3.55</v>
      </c>
      <c r="F33" s="105">
        <v>4.59</v>
      </c>
      <c r="G33" s="105">
        <v>18.79</v>
      </c>
      <c r="H33" s="105">
        <v>144.25</v>
      </c>
      <c r="I33" s="105">
        <v>7.4999999999999997E-2</v>
      </c>
      <c r="J33" s="105">
        <v>5.75</v>
      </c>
      <c r="K33" s="105">
        <v>21.05</v>
      </c>
      <c r="L33" s="105">
        <v>16.25</v>
      </c>
      <c r="M33" s="105">
        <v>33.4</v>
      </c>
      <c r="N33" s="105">
        <v>72.22</v>
      </c>
      <c r="O33" s="105">
        <v>25.35</v>
      </c>
      <c r="P33" s="106">
        <v>1.175</v>
      </c>
    </row>
    <row r="34" spans="2:16" ht="31.2" x14ac:dyDescent="0.25">
      <c r="B34" s="72">
        <v>290</v>
      </c>
      <c r="C34" s="104" t="s">
        <v>49</v>
      </c>
      <c r="D34" s="57">
        <v>100</v>
      </c>
      <c r="E34" s="107">
        <v>11.78</v>
      </c>
      <c r="F34" s="105">
        <v>10.119999999999999</v>
      </c>
      <c r="G34" s="105">
        <v>2.93</v>
      </c>
      <c r="H34" s="105">
        <v>150</v>
      </c>
      <c r="I34" s="105">
        <v>0.05</v>
      </c>
      <c r="J34" s="105">
        <v>1.44</v>
      </c>
      <c r="K34" s="105">
        <v>37.5</v>
      </c>
      <c r="L34" s="105">
        <v>0.96</v>
      </c>
      <c r="M34" s="105">
        <v>38.9</v>
      </c>
      <c r="N34" s="105">
        <v>90.5</v>
      </c>
      <c r="O34" s="105">
        <v>13.14</v>
      </c>
      <c r="P34" s="106">
        <v>0.91</v>
      </c>
    </row>
    <row r="35" spans="2:16" ht="15.6" x14ac:dyDescent="0.25">
      <c r="B35" s="72">
        <v>310</v>
      </c>
      <c r="C35" s="104" t="s">
        <v>40</v>
      </c>
      <c r="D35" s="57">
        <v>150</v>
      </c>
      <c r="E35" s="105">
        <v>2.86</v>
      </c>
      <c r="F35" s="105">
        <v>4.32</v>
      </c>
      <c r="G35" s="105">
        <v>23.01</v>
      </c>
      <c r="H35" s="105">
        <v>142.35</v>
      </c>
      <c r="I35" s="105">
        <v>0.15</v>
      </c>
      <c r="J35" s="105">
        <v>21</v>
      </c>
      <c r="K35" s="105">
        <v>0</v>
      </c>
      <c r="L35" s="105">
        <v>0.2</v>
      </c>
      <c r="M35" s="105">
        <v>14.64</v>
      </c>
      <c r="N35" s="105">
        <v>79.72</v>
      </c>
      <c r="O35" s="105">
        <v>29.32</v>
      </c>
      <c r="P35" s="106">
        <v>1.1599999999999999</v>
      </c>
    </row>
    <row r="36" spans="2:16" ht="31.2" x14ac:dyDescent="0.25">
      <c r="B36" s="72">
        <v>342</v>
      </c>
      <c r="C36" s="104" t="s">
        <v>39</v>
      </c>
      <c r="D36" s="57" t="s">
        <v>33</v>
      </c>
      <c r="E36" s="107">
        <v>0.16</v>
      </c>
      <c r="F36" s="105">
        <v>0.46</v>
      </c>
      <c r="G36" s="105">
        <v>27.88</v>
      </c>
      <c r="H36" s="105">
        <v>114.6</v>
      </c>
      <c r="I36" s="105">
        <v>1.2E-2</v>
      </c>
      <c r="J36" s="105">
        <v>0.9</v>
      </c>
      <c r="K36" s="105">
        <v>0</v>
      </c>
      <c r="L36" s="105">
        <v>0.08</v>
      </c>
      <c r="M36" s="105">
        <v>14.18</v>
      </c>
      <c r="N36" s="105">
        <v>4.4000000000000004</v>
      </c>
      <c r="O36" s="105">
        <v>5.14</v>
      </c>
      <c r="P36" s="106">
        <v>0.95</v>
      </c>
    </row>
    <row r="37" spans="2:16" ht="15.6" x14ac:dyDescent="0.25">
      <c r="B37" s="85" t="s">
        <v>42</v>
      </c>
      <c r="C37" s="104" t="s">
        <v>34</v>
      </c>
      <c r="D37" s="57">
        <v>30</v>
      </c>
      <c r="E37" s="105">
        <v>2.2799999999999998</v>
      </c>
      <c r="F37" s="105">
        <v>0.24</v>
      </c>
      <c r="G37" s="105">
        <v>14.76</v>
      </c>
      <c r="H37" s="105">
        <v>70.5</v>
      </c>
      <c r="I37" s="105">
        <v>3.3000000000000002E-2</v>
      </c>
      <c r="J37" s="105">
        <v>0</v>
      </c>
      <c r="K37" s="105">
        <v>0</v>
      </c>
      <c r="L37" s="105">
        <v>0.33</v>
      </c>
      <c r="M37" s="105">
        <v>6</v>
      </c>
      <c r="N37" s="105">
        <v>19.5</v>
      </c>
      <c r="O37" s="105">
        <v>4.2</v>
      </c>
      <c r="P37" s="106">
        <v>0.33</v>
      </c>
    </row>
    <row r="38" spans="2:16" ht="31.2" x14ac:dyDescent="0.25">
      <c r="B38" s="85" t="s">
        <v>43</v>
      </c>
      <c r="C38" s="104" t="s">
        <v>80</v>
      </c>
      <c r="D38" s="57">
        <v>50</v>
      </c>
      <c r="E38" s="105">
        <v>3.3</v>
      </c>
      <c r="F38" s="105">
        <v>0.6</v>
      </c>
      <c r="G38" s="105">
        <v>16.7</v>
      </c>
      <c r="H38" s="105">
        <v>87</v>
      </c>
      <c r="I38" s="105">
        <v>0.09</v>
      </c>
      <c r="J38" s="105">
        <v>0</v>
      </c>
      <c r="K38" s="105">
        <v>0</v>
      </c>
      <c r="L38" s="105">
        <v>0.7</v>
      </c>
      <c r="M38" s="105">
        <v>17.5</v>
      </c>
      <c r="N38" s="105">
        <v>79</v>
      </c>
      <c r="O38" s="105">
        <v>23.5</v>
      </c>
      <c r="P38" s="106">
        <v>1.95</v>
      </c>
    </row>
    <row r="39" spans="2:16" ht="15.6" x14ac:dyDescent="0.25">
      <c r="B39" s="72"/>
      <c r="C39" s="151"/>
      <c r="D39" s="152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4"/>
    </row>
    <row r="40" spans="2:16" ht="16.2" thickBot="1" x14ac:dyDescent="0.3">
      <c r="B40" s="72"/>
      <c r="C40" s="155" t="s">
        <v>16</v>
      </c>
      <c r="D40" s="156">
        <v>880</v>
      </c>
      <c r="E40" s="157">
        <f t="shared" ref="E40:P40" si="1">SUM(E32:E39)</f>
        <v>25.03</v>
      </c>
      <c r="F40" s="157">
        <f t="shared" si="1"/>
        <v>20.53</v>
      </c>
      <c r="G40" s="157">
        <f t="shared" si="1"/>
        <v>107.87</v>
      </c>
      <c r="H40" s="158">
        <f t="shared" si="1"/>
        <v>732.7</v>
      </c>
      <c r="I40" s="157">
        <f t="shared" si="1"/>
        <v>0.47</v>
      </c>
      <c r="J40" s="157">
        <f t="shared" si="1"/>
        <v>54.089999999999996</v>
      </c>
      <c r="K40" s="157">
        <f t="shared" si="1"/>
        <v>58.55</v>
      </c>
      <c r="L40" s="157">
        <f t="shared" si="1"/>
        <v>19.219999999999995</v>
      </c>
      <c r="M40" s="157">
        <f t="shared" si="1"/>
        <v>138.62</v>
      </c>
      <c r="N40" s="157">
        <f t="shared" si="1"/>
        <v>371.34</v>
      </c>
      <c r="O40" s="157">
        <f t="shared" si="1"/>
        <v>120.65</v>
      </c>
      <c r="P40" s="159">
        <f t="shared" si="1"/>
        <v>7.3750000000000009</v>
      </c>
    </row>
    <row r="41" spans="2:16" ht="16.2" thickBot="1" x14ac:dyDescent="0.3">
      <c r="B41" s="233" t="s">
        <v>0</v>
      </c>
      <c r="C41" s="263" t="s">
        <v>29</v>
      </c>
      <c r="D41" s="267" t="s">
        <v>30</v>
      </c>
      <c r="E41" s="270" t="s">
        <v>1</v>
      </c>
      <c r="F41" s="271"/>
      <c r="G41" s="272"/>
      <c r="H41" s="108" t="s">
        <v>2</v>
      </c>
      <c r="I41" s="270" t="s">
        <v>3</v>
      </c>
      <c r="J41" s="271"/>
      <c r="K41" s="271"/>
      <c r="L41" s="272"/>
      <c r="M41" s="260" t="s">
        <v>4</v>
      </c>
      <c r="N41" s="261"/>
      <c r="O41" s="261"/>
      <c r="P41" s="262"/>
    </row>
    <row r="42" spans="2:16" ht="15.6" x14ac:dyDescent="0.25">
      <c r="B42" s="235"/>
      <c r="C42" s="265"/>
      <c r="D42" s="268"/>
      <c r="E42" s="263" t="s">
        <v>5</v>
      </c>
      <c r="F42" s="256" t="s">
        <v>6</v>
      </c>
      <c r="G42" s="256" t="s">
        <v>7</v>
      </c>
      <c r="H42" s="109" t="s">
        <v>8</v>
      </c>
      <c r="I42" s="256" t="s">
        <v>9</v>
      </c>
      <c r="J42" s="256" t="s">
        <v>10</v>
      </c>
      <c r="K42" s="256" t="s">
        <v>25</v>
      </c>
      <c r="L42" s="256" t="s">
        <v>28</v>
      </c>
      <c r="M42" s="256" t="s">
        <v>11</v>
      </c>
      <c r="N42" s="256" t="s">
        <v>26</v>
      </c>
      <c r="O42" s="256" t="s">
        <v>27</v>
      </c>
      <c r="P42" s="256" t="s">
        <v>44</v>
      </c>
    </row>
    <row r="43" spans="2:16" ht="16.2" thickBot="1" x14ac:dyDescent="0.3">
      <c r="B43" s="234"/>
      <c r="C43" s="266"/>
      <c r="D43" s="269"/>
      <c r="E43" s="264"/>
      <c r="F43" s="257"/>
      <c r="G43" s="257"/>
      <c r="H43" s="110" t="s">
        <v>12</v>
      </c>
      <c r="I43" s="257"/>
      <c r="J43" s="257"/>
      <c r="K43" s="257"/>
      <c r="L43" s="257"/>
      <c r="M43" s="257"/>
      <c r="N43" s="257"/>
      <c r="O43" s="257"/>
      <c r="P43" s="257"/>
    </row>
    <row r="44" spans="2:16" ht="15.6" x14ac:dyDescent="0.25">
      <c r="B44" s="74" t="s">
        <v>32</v>
      </c>
      <c r="C44" s="91" t="s">
        <v>20</v>
      </c>
      <c r="D44" s="57"/>
      <c r="E44" s="111"/>
      <c r="F44" s="111"/>
      <c r="G44" s="111"/>
      <c r="H44" s="111"/>
      <c r="I44" s="111"/>
      <c r="J44" s="111"/>
      <c r="K44" s="112"/>
      <c r="L44" s="112"/>
      <c r="M44" s="111"/>
      <c r="N44" s="111"/>
      <c r="O44" s="113"/>
      <c r="P44" s="114"/>
    </row>
    <row r="45" spans="2:16" ht="15.6" x14ac:dyDescent="0.25">
      <c r="B45" s="72"/>
      <c r="C45" s="115" t="s">
        <v>17</v>
      </c>
      <c r="D45" s="57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6"/>
    </row>
    <row r="46" spans="2:16" ht="31.2" x14ac:dyDescent="0.25">
      <c r="B46" s="72">
        <v>50</v>
      </c>
      <c r="C46" s="104" t="s">
        <v>38</v>
      </c>
      <c r="D46" s="57">
        <v>100</v>
      </c>
      <c r="E46" s="105">
        <v>4.9400000000000004</v>
      </c>
      <c r="F46" s="105">
        <v>9.5</v>
      </c>
      <c r="G46" s="105">
        <v>7.94</v>
      </c>
      <c r="H46" s="105">
        <v>137.02000000000001</v>
      </c>
      <c r="I46" s="105">
        <v>0.02</v>
      </c>
      <c r="J46" s="105">
        <v>7.32</v>
      </c>
      <c r="K46" s="105">
        <v>39</v>
      </c>
      <c r="L46" s="105">
        <v>2.36</v>
      </c>
      <c r="M46" s="105">
        <v>168.45</v>
      </c>
      <c r="N46" s="105">
        <v>120.4</v>
      </c>
      <c r="O46" s="105">
        <v>26.4</v>
      </c>
      <c r="P46" s="106">
        <v>1.53</v>
      </c>
    </row>
    <row r="47" spans="2:16" ht="31.2" x14ac:dyDescent="0.25">
      <c r="B47" s="72">
        <v>101</v>
      </c>
      <c r="C47" s="104" t="s">
        <v>50</v>
      </c>
      <c r="D47" s="57">
        <v>250</v>
      </c>
      <c r="E47" s="105">
        <v>19.73</v>
      </c>
      <c r="F47" s="105">
        <v>2.71</v>
      </c>
      <c r="G47" s="105">
        <v>12.11</v>
      </c>
      <c r="H47" s="105">
        <v>85.75</v>
      </c>
      <c r="I47" s="105">
        <v>5.5E-2</v>
      </c>
      <c r="J47" s="105">
        <v>8.25</v>
      </c>
      <c r="K47" s="105">
        <v>0</v>
      </c>
      <c r="L47" s="105">
        <v>1.22</v>
      </c>
      <c r="M47" s="105">
        <v>26.7</v>
      </c>
      <c r="N47" s="105">
        <v>55.98</v>
      </c>
      <c r="O47" s="105">
        <v>22.77</v>
      </c>
      <c r="P47" s="106">
        <v>0.88</v>
      </c>
    </row>
    <row r="48" spans="2:16" ht="15.6" x14ac:dyDescent="0.25">
      <c r="B48" s="72"/>
      <c r="C48" s="104" t="s">
        <v>51</v>
      </c>
      <c r="D48" s="57">
        <v>10</v>
      </c>
      <c r="E48" s="105">
        <v>0.26</v>
      </c>
      <c r="F48" s="105">
        <v>1.5</v>
      </c>
      <c r="G48" s="105">
        <v>0.36</v>
      </c>
      <c r="H48" s="105">
        <v>16.2</v>
      </c>
      <c r="I48" s="105">
        <v>2E-3</v>
      </c>
      <c r="J48" s="105">
        <v>0.04</v>
      </c>
      <c r="K48" s="105">
        <v>0.01</v>
      </c>
      <c r="L48" s="105">
        <v>0.03</v>
      </c>
      <c r="M48" s="105">
        <v>8.8000000000000007</v>
      </c>
      <c r="N48" s="105">
        <v>6.1</v>
      </c>
      <c r="O48" s="105">
        <v>0.9</v>
      </c>
      <c r="P48" s="106">
        <v>0.02</v>
      </c>
    </row>
    <row r="49" spans="2:16" ht="31.2" x14ac:dyDescent="0.25">
      <c r="B49" s="72">
        <v>275</v>
      </c>
      <c r="C49" s="104" t="s">
        <v>71</v>
      </c>
      <c r="D49" s="57">
        <v>100</v>
      </c>
      <c r="E49" s="105">
        <v>8.5500000000000007</v>
      </c>
      <c r="F49" s="105">
        <v>7.66</v>
      </c>
      <c r="G49" s="105">
        <v>11.86</v>
      </c>
      <c r="H49" s="105">
        <v>151</v>
      </c>
      <c r="I49" s="105">
        <v>0.05</v>
      </c>
      <c r="J49" s="105">
        <v>0.23</v>
      </c>
      <c r="K49" s="105">
        <v>10.93</v>
      </c>
      <c r="L49" s="105">
        <v>0.34</v>
      </c>
      <c r="M49" s="105">
        <v>41.52</v>
      </c>
      <c r="N49" s="105">
        <v>97.07</v>
      </c>
      <c r="O49" s="105">
        <v>15.84</v>
      </c>
      <c r="P49" s="106">
        <v>6.06</v>
      </c>
    </row>
    <row r="50" spans="2:16" ht="31.2" x14ac:dyDescent="0.25">
      <c r="B50" s="72">
        <v>309</v>
      </c>
      <c r="C50" s="104" t="s">
        <v>66</v>
      </c>
      <c r="D50" s="57">
        <v>150</v>
      </c>
      <c r="E50" s="105">
        <v>5.0999999999999996</v>
      </c>
      <c r="F50" s="105">
        <v>7.5</v>
      </c>
      <c r="G50" s="105">
        <v>28.5</v>
      </c>
      <c r="H50" s="105">
        <v>201.9</v>
      </c>
      <c r="I50" s="105">
        <v>0.06</v>
      </c>
      <c r="J50" s="105">
        <v>0</v>
      </c>
      <c r="K50" s="105">
        <v>0</v>
      </c>
      <c r="L50" s="105">
        <v>1.95</v>
      </c>
      <c r="M50" s="105">
        <v>12</v>
      </c>
      <c r="N50" s="105">
        <v>34.5</v>
      </c>
      <c r="O50" s="105">
        <v>7.5</v>
      </c>
      <c r="P50" s="106">
        <v>0.75</v>
      </c>
    </row>
    <row r="51" spans="2:16" ht="15.6" x14ac:dyDescent="0.25">
      <c r="B51" s="72">
        <v>346</v>
      </c>
      <c r="C51" s="104" t="s">
        <v>41</v>
      </c>
      <c r="D51" s="57">
        <v>200</v>
      </c>
      <c r="E51" s="105">
        <v>0.45</v>
      </c>
      <c r="F51" s="105">
        <v>0.1</v>
      </c>
      <c r="G51" s="105">
        <v>33.99</v>
      </c>
      <c r="H51" s="105">
        <v>141.19999999999999</v>
      </c>
      <c r="I51" s="105">
        <v>0.02</v>
      </c>
      <c r="J51" s="105">
        <v>12</v>
      </c>
      <c r="K51" s="105">
        <v>0</v>
      </c>
      <c r="L51" s="105">
        <v>0.1</v>
      </c>
      <c r="M51" s="105">
        <v>23.02</v>
      </c>
      <c r="N51" s="105">
        <v>11.5</v>
      </c>
      <c r="O51" s="105">
        <v>7.63</v>
      </c>
      <c r="P51" s="106">
        <v>0.24</v>
      </c>
    </row>
    <row r="52" spans="2:16" ht="15.6" x14ac:dyDescent="0.25">
      <c r="B52" s="85" t="s">
        <v>42</v>
      </c>
      <c r="C52" s="104" t="s">
        <v>34</v>
      </c>
      <c r="D52" s="57">
        <v>30</v>
      </c>
      <c r="E52" s="105">
        <v>2.2799999999999998</v>
      </c>
      <c r="F52" s="105">
        <v>0.24</v>
      </c>
      <c r="G52" s="105">
        <v>14.76</v>
      </c>
      <c r="H52" s="105">
        <v>70.5</v>
      </c>
      <c r="I52" s="105">
        <v>3.3000000000000002E-2</v>
      </c>
      <c r="J52" s="105">
        <v>0</v>
      </c>
      <c r="K52" s="105">
        <v>0</v>
      </c>
      <c r="L52" s="105">
        <v>0.33</v>
      </c>
      <c r="M52" s="105">
        <v>6</v>
      </c>
      <c r="N52" s="105">
        <v>19.5</v>
      </c>
      <c r="O52" s="105">
        <v>4.2</v>
      </c>
      <c r="P52" s="106">
        <v>0.33</v>
      </c>
    </row>
    <row r="53" spans="2:16" ht="31.2" x14ac:dyDescent="0.25">
      <c r="B53" s="85" t="s">
        <v>43</v>
      </c>
      <c r="C53" s="104" t="s">
        <v>80</v>
      </c>
      <c r="D53" s="57">
        <v>50</v>
      </c>
      <c r="E53" s="105">
        <v>3.3</v>
      </c>
      <c r="F53" s="105">
        <v>0.6</v>
      </c>
      <c r="G53" s="105">
        <v>16.7</v>
      </c>
      <c r="H53" s="105">
        <v>87</v>
      </c>
      <c r="I53" s="105">
        <v>0.09</v>
      </c>
      <c r="J53" s="105">
        <v>0</v>
      </c>
      <c r="K53" s="105">
        <v>0</v>
      </c>
      <c r="L53" s="105">
        <v>0.7</v>
      </c>
      <c r="M53" s="105">
        <v>17.5</v>
      </c>
      <c r="N53" s="105">
        <v>79</v>
      </c>
      <c r="O53" s="105">
        <v>23.5</v>
      </c>
      <c r="P53" s="106">
        <v>1.95</v>
      </c>
    </row>
    <row r="54" spans="2:16" ht="16.2" thickBot="1" x14ac:dyDescent="0.3">
      <c r="B54" s="72"/>
      <c r="C54" s="155" t="s">
        <v>16</v>
      </c>
      <c r="D54" s="156">
        <f>SUM(D46:D53)</f>
        <v>890</v>
      </c>
      <c r="E54" s="157">
        <f t="shared" ref="E54:O54" si="2">SUM(E46:E53)</f>
        <v>44.610000000000007</v>
      </c>
      <c r="F54" s="157">
        <f t="shared" si="2"/>
        <v>29.810000000000002</v>
      </c>
      <c r="G54" s="157">
        <f t="shared" si="2"/>
        <v>126.22</v>
      </c>
      <c r="H54" s="157">
        <f t="shared" si="2"/>
        <v>890.56999999999994</v>
      </c>
      <c r="I54" s="157">
        <f t="shared" si="2"/>
        <v>0.32999999999999996</v>
      </c>
      <c r="J54" s="157">
        <f t="shared" si="2"/>
        <v>27.84</v>
      </c>
      <c r="K54" s="157">
        <f t="shared" si="2"/>
        <v>49.94</v>
      </c>
      <c r="L54" s="157">
        <f>SUM(L46:L53)</f>
        <v>7.0299999999999994</v>
      </c>
      <c r="M54" s="157">
        <f t="shared" si="2"/>
        <v>303.99</v>
      </c>
      <c r="N54" s="157">
        <f t="shared" si="2"/>
        <v>424.04999999999995</v>
      </c>
      <c r="O54" s="157">
        <f t="shared" si="2"/>
        <v>108.74</v>
      </c>
      <c r="P54" s="159">
        <f>SUM(P46:P53)</f>
        <v>11.76</v>
      </c>
    </row>
    <row r="55" spans="2:16" ht="16.2" thickBot="1" x14ac:dyDescent="0.3">
      <c r="B55" s="233" t="s">
        <v>0</v>
      </c>
      <c r="C55" s="263" t="s">
        <v>29</v>
      </c>
      <c r="D55" s="267" t="s">
        <v>30</v>
      </c>
      <c r="E55" s="270" t="s">
        <v>1</v>
      </c>
      <c r="F55" s="271"/>
      <c r="G55" s="272"/>
      <c r="H55" s="108" t="s">
        <v>2</v>
      </c>
      <c r="I55" s="270" t="s">
        <v>3</v>
      </c>
      <c r="J55" s="271"/>
      <c r="K55" s="271"/>
      <c r="L55" s="272"/>
      <c r="M55" s="260" t="s">
        <v>4</v>
      </c>
      <c r="N55" s="261"/>
      <c r="O55" s="261"/>
      <c r="P55" s="262"/>
    </row>
    <row r="56" spans="2:16" ht="15.6" x14ac:dyDescent="0.25">
      <c r="B56" s="235"/>
      <c r="C56" s="265"/>
      <c r="D56" s="268"/>
      <c r="E56" s="263" t="s">
        <v>5</v>
      </c>
      <c r="F56" s="256" t="s">
        <v>6</v>
      </c>
      <c r="G56" s="256" t="s">
        <v>7</v>
      </c>
      <c r="H56" s="109" t="s">
        <v>8</v>
      </c>
      <c r="I56" s="256" t="s">
        <v>9</v>
      </c>
      <c r="J56" s="256" t="s">
        <v>10</v>
      </c>
      <c r="K56" s="256" t="s">
        <v>25</v>
      </c>
      <c r="L56" s="256" t="s">
        <v>28</v>
      </c>
      <c r="M56" s="256" t="s">
        <v>11</v>
      </c>
      <c r="N56" s="256" t="s">
        <v>26</v>
      </c>
      <c r="O56" s="256" t="s">
        <v>27</v>
      </c>
      <c r="P56" s="256" t="s">
        <v>44</v>
      </c>
    </row>
    <row r="57" spans="2:16" ht="16.2" thickBot="1" x14ac:dyDescent="0.3">
      <c r="B57" s="234"/>
      <c r="C57" s="266"/>
      <c r="D57" s="269"/>
      <c r="E57" s="264"/>
      <c r="F57" s="257"/>
      <c r="G57" s="257"/>
      <c r="H57" s="110" t="s">
        <v>12</v>
      </c>
      <c r="I57" s="257"/>
      <c r="J57" s="257"/>
      <c r="K57" s="257"/>
      <c r="L57" s="257"/>
      <c r="M57" s="257"/>
      <c r="N57" s="257"/>
      <c r="O57" s="257"/>
      <c r="P57" s="257"/>
    </row>
    <row r="58" spans="2:16" ht="15.6" x14ac:dyDescent="0.25">
      <c r="B58" s="94" t="s">
        <v>32</v>
      </c>
      <c r="C58" s="91" t="s">
        <v>21</v>
      </c>
      <c r="D58" s="57"/>
      <c r="E58" s="111"/>
      <c r="F58" s="105"/>
      <c r="G58" s="105"/>
      <c r="H58" s="105"/>
      <c r="I58" s="105"/>
      <c r="J58" s="105"/>
      <c r="K58" s="116"/>
      <c r="L58" s="116"/>
      <c r="M58" s="105"/>
      <c r="N58" s="105"/>
      <c r="O58" s="105"/>
      <c r="P58" s="106"/>
    </row>
    <row r="59" spans="2:16" ht="15.6" x14ac:dyDescent="0.25">
      <c r="B59" s="72"/>
      <c r="C59" s="115" t="s">
        <v>17</v>
      </c>
      <c r="D59" s="57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6"/>
    </row>
    <row r="60" spans="2:16" ht="15.6" x14ac:dyDescent="0.25">
      <c r="B60" s="72">
        <v>71</v>
      </c>
      <c r="C60" s="104" t="s">
        <v>81</v>
      </c>
      <c r="D60" s="57">
        <v>100</v>
      </c>
      <c r="E60" s="105">
        <v>1.1000000000000001</v>
      </c>
      <c r="F60" s="105">
        <v>0.2</v>
      </c>
      <c r="G60" s="105">
        <v>3.8</v>
      </c>
      <c r="H60" s="105">
        <v>24</v>
      </c>
      <c r="I60" s="105">
        <v>0.06</v>
      </c>
      <c r="J60" s="105">
        <v>25</v>
      </c>
      <c r="K60" s="105">
        <v>0</v>
      </c>
      <c r="L60" s="105">
        <v>0.7</v>
      </c>
      <c r="M60" s="105">
        <v>14</v>
      </c>
      <c r="N60" s="105">
        <v>26</v>
      </c>
      <c r="O60" s="105">
        <v>20</v>
      </c>
      <c r="P60" s="106">
        <v>0.9</v>
      </c>
    </row>
    <row r="61" spans="2:16" ht="31.2" x14ac:dyDescent="0.25">
      <c r="B61" s="72">
        <v>103</v>
      </c>
      <c r="C61" s="104" t="s">
        <v>47</v>
      </c>
      <c r="D61" s="57" t="s">
        <v>36</v>
      </c>
      <c r="E61" s="105">
        <v>2.73</v>
      </c>
      <c r="F61" s="105">
        <v>2.8</v>
      </c>
      <c r="G61" s="105">
        <v>20.45</v>
      </c>
      <c r="H61" s="105">
        <v>117.9</v>
      </c>
      <c r="I61" s="105">
        <v>0.15</v>
      </c>
      <c r="J61" s="105">
        <v>8.25</v>
      </c>
      <c r="K61" s="105">
        <v>0</v>
      </c>
      <c r="L61" s="105">
        <v>1.23</v>
      </c>
      <c r="M61" s="117">
        <v>15.2</v>
      </c>
      <c r="N61" s="105">
        <v>63.55</v>
      </c>
      <c r="O61" s="105">
        <v>24.05</v>
      </c>
      <c r="P61" s="106">
        <v>0.98</v>
      </c>
    </row>
    <row r="62" spans="2:16" ht="31.2" x14ac:dyDescent="0.25">
      <c r="B62" s="72">
        <v>246</v>
      </c>
      <c r="C62" s="104" t="s">
        <v>90</v>
      </c>
      <c r="D62" s="57">
        <v>100</v>
      </c>
      <c r="E62" s="105">
        <v>13.36</v>
      </c>
      <c r="F62" s="105">
        <v>14.08</v>
      </c>
      <c r="G62" s="105">
        <v>3.27</v>
      </c>
      <c r="H62" s="105">
        <v>164</v>
      </c>
      <c r="I62" s="105">
        <v>0.01</v>
      </c>
      <c r="J62" s="105">
        <v>1.2</v>
      </c>
      <c r="K62" s="105">
        <v>0</v>
      </c>
      <c r="L62" s="105">
        <v>0</v>
      </c>
      <c r="M62" s="117">
        <v>23.6</v>
      </c>
      <c r="N62" s="105">
        <v>117.03</v>
      </c>
      <c r="O62" s="105">
        <v>20.27</v>
      </c>
      <c r="P62" s="106">
        <v>2</v>
      </c>
    </row>
    <row r="63" spans="2:16" ht="31.2" x14ac:dyDescent="0.25">
      <c r="B63" s="72">
        <v>302</v>
      </c>
      <c r="C63" s="104" t="s">
        <v>46</v>
      </c>
      <c r="D63" s="118">
        <v>150</v>
      </c>
      <c r="E63" s="105">
        <v>8.9</v>
      </c>
      <c r="F63" s="105">
        <v>4.0999999999999996</v>
      </c>
      <c r="G63" s="105">
        <v>39.840000000000003</v>
      </c>
      <c r="H63" s="105">
        <v>231.86</v>
      </c>
      <c r="I63" s="105">
        <v>0.2</v>
      </c>
      <c r="J63" s="105">
        <v>0</v>
      </c>
      <c r="K63" s="105">
        <v>0</v>
      </c>
      <c r="L63" s="105">
        <v>0</v>
      </c>
      <c r="M63" s="105">
        <v>14.6</v>
      </c>
      <c r="N63" s="105">
        <v>210</v>
      </c>
      <c r="O63" s="105">
        <v>140</v>
      </c>
      <c r="P63" s="106">
        <v>5.01</v>
      </c>
    </row>
    <row r="64" spans="2:16" ht="31.2" x14ac:dyDescent="0.25">
      <c r="B64" s="72">
        <v>388</v>
      </c>
      <c r="C64" s="104" t="s">
        <v>59</v>
      </c>
      <c r="D64" s="57">
        <v>200</v>
      </c>
      <c r="E64" s="105">
        <v>0.4</v>
      </c>
      <c r="F64" s="105">
        <v>0.27</v>
      </c>
      <c r="G64" s="105">
        <v>17.2</v>
      </c>
      <c r="H64" s="105">
        <v>72.8</v>
      </c>
      <c r="I64" s="105">
        <v>0.02</v>
      </c>
      <c r="J64" s="105">
        <v>0.8</v>
      </c>
      <c r="K64" s="105">
        <v>0</v>
      </c>
      <c r="L64" s="105">
        <v>0.2</v>
      </c>
      <c r="M64" s="105">
        <v>5.84</v>
      </c>
      <c r="N64" s="105">
        <v>46</v>
      </c>
      <c r="O64" s="105">
        <v>33</v>
      </c>
      <c r="P64" s="106">
        <v>0.96</v>
      </c>
    </row>
    <row r="65" spans="2:16" ht="15.6" x14ac:dyDescent="0.25">
      <c r="B65" s="85" t="s">
        <v>42</v>
      </c>
      <c r="C65" s="104" t="s">
        <v>34</v>
      </c>
      <c r="D65" s="57">
        <v>30</v>
      </c>
      <c r="E65" s="105">
        <v>2.2799999999999998</v>
      </c>
      <c r="F65" s="105">
        <v>0.24</v>
      </c>
      <c r="G65" s="105">
        <v>14.76</v>
      </c>
      <c r="H65" s="105">
        <v>70.5</v>
      </c>
      <c r="I65" s="105">
        <v>3.3000000000000002E-2</v>
      </c>
      <c r="J65" s="105">
        <v>0</v>
      </c>
      <c r="K65" s="105">
        <v>0</v>
      </c>
      <c r="L65" s="105">
        <v>0.33</v>
      </c>
      <c r="M65" s="105">
        <v>6</v>
      </c>
      <c r="N65" s="105">
        <v>19.5</v>
      </c>
      <c r="O65" s="105">
        <v>4.2</v>
      </c>
      <c r="P65" s="106">
        <v>0.33</v>
      </c>
    </row>
    <row r="66" spans="2:16" ht="31.2" x14ac:dyDescent="0.25">
      <c r="B66" s="85" t="s">
        <v>43</v>
      </c>
      <c r="C66" s="104" t="s">
        <v>80</v>
      </c>
      <c r="D66" s="57">
        <v>50</v>
      </c>
      <c r="E66" s="105">
        <v>3.3</v>
      </c>
      <c r="F66" s="105">
        <v>0.6</v>
      </c>
      <c r="G66" s="105">
        <v>16.7</v>
      </c>
      <c r="H66" s="105">
        <v>87</v>
      </c>
      <c r="I66" s="105">
        <v>0.09</v>
      </c>
      <c r="J66" s="105">
        <v>0</v>
      </c>
      <c r="K66" s="105">
        <v>0</v>
      </c>
      <c r="L66" s="105">
        <v>0.7</v>
      </c>
      <c r="M66" s="105">
        <v>17.5</v>
      </c>
      <c r="N66" s="105">
        <v>79</v>
      </c>
      <c r="O66" s="105">
        <v>23.5</v>
      </c>
      <c r="P66" s="106">
        <v>1.95</v>
      </c>
    </row>
    <row r="67" spans="2:16" ht="16.2" thickBot="1" x14ac:dyDescent="0.3">
      <c r="B67" s="72"/>
      <c r="C67" s="155" t="s">
        <v>16</v>
      </c>
      <c r="D67" s="156">
        <v>880</v>
      </c>
      <c r="E67" s="157">
        <f t="shared" ref="E67:O67" si="3">SUM(E60:E66)</f>
        <v>32.069999999999993</v>
      </c>
      <c r="F67" s="157">
        <f t="shared" si="3"/>
        <v>22.29</v>
      </c>
      <c r="G67" s="157">
        <f t="shared" si="3"/>
        <v>116.02000000000001</v>
      </c>
      <c r="H67" s="157">
        <f t="shared" si="3"/>
        <v>768.06</v>
      </c>
      <c r="I67" s="157">
        <f t="shared" si="3"/>
        <v>0.56300000000000006</v>
      </c>
      <c r="J67" s="157">
        <f t="shared" si="3"/>
        <v>35.25</v>
      </c>
      <c r="K67" s="157">
        <f t="shared" si="3"/>
        <v>0</v>
      </c>
      <c r="L67" s="157">
        <f>SUM(L60:L66)</f>
        <v>3.16</v>
      </c>
      <c r="M67" s="157">
        <f t="shared" si="3"/>
        <v>96.74</v>
      </c>
      <c r="N67" s="157">
        <f t="shared" si="3"/>
        <v>561.07999999999993</v>
      </c>
      <c r="O67" s="157">
        <f t="shared" si="3"/>
        <v>265.02</v>
      </c>
      <c r="P67" s="159">
        <f>SUM(P60:P66)</f>
        <v>12.13</v>
      </c>
    </row>
    <row r="68" spans="2:16" ht="16.2" thickBot="1" x14ac:dyDescent="0.3">
      <c r="B68" s="233" t="s">
        <v>0</v>
      </c>
      <c r="C68" s="263" t="s">
        <v>29</v>
      </c>
      <c r="D68" s="267" t="s">
        <v>30</v>
      </c>
      <c r="E68" s="270" t="s">
        <v>1</v>
      </c>
      <c r="F68" s="271"/>
      <c r="G68" s="272"/>
      <c r="H68" s="108" t="s">
        <v>2</v>
      </c>
      <c r="I68" s="270" t="s">
        <v>3</v>
      </c>
      <c r="J68" s="271"/>
      <c r="K68" s="271"/>
      <c r="L68" s="272"/>
      <c r="M68" s="260" t="s">
        <v>4</v>
      </c>
      <c r="N68" s="261"/>
      <c r="O68" s="261"/>
      <c r="P68" s="262"/>
    </row>
    <row r="69" spans="2:16" ht="15.6" x14ac:dyDescent="0.25">
      <c r="B69" s="235"/>
      <c r="C69" s="265"/>
      <c r="D69" s="268"/>
      <c r="E69" s="263" t="s">
        <v>5</v>
      </c>
      <c r="F69" s="256" t="s">
        <v>6</v>
      </c>
      <c r="G69" s="256" t="s">
        <v>7</v>
      </c>
      <c r="H69" s="109" t="s">
        <v>8</v>
      </c>
      <c r="I69" s="256" t="s">
        <v>9</v>
      </c>
      <c r="J69" s="256" t="s">
        <v>10</v>
      </c>
      <c r="K69" s="256" t="s">
        <v>25</v>
      </c>
      <c r="L69" s="256" t="s">
        <v>28</v>
      </c>
      <c r="M69" s="256" t="s">
        <v>11</v>
      </c>
      <c r="N69" s="256" t="s">
        <v>26</v>
      </c>
      <c r="O69" s="256" t="s">
        <v>27</v>
      </c>
      <c r="P69" s="256" t="s">
        <v>44</v>
      </c>
    </row>
    <row r="70" spans="2:16" ht="16.2" thickBot="1" x14ac:dyDescent="0.3">
      <c r="B70" s="234"/>
      <c r="C70" s="266"/>
      <c r="D70" s="269"/>
      <c r="E70" s="264"/>
      <c r="F70" s="257"/>
      <c r="G70" s="257"/>
      <c r="H70" s="110" t="s">
        <v>12</v>
      </c>
      <c r="I70" s="257"/>
      <c r="J70" s="257"/>
      <c r="K70" s="257"/>
      <c r="L70" s="257"/>
      <c r="M70" s="257"/>
      <c r="N70" s="257"/>
      <c r="O70" s="257"/>
      <c r="P70" s="257"/>
    </row>
    <row r="71" spans="2:16" ht="15.6" x14ac:dyDescent="0.25">
      <c r="B71" s="74" t="s">
        <v>32</v>
      </c>
      <c r="C71" s="91" t="s">
        <v>22</v>
      </c>
      <c r="D71" s="57"/>
      <c r="E71" s="105"/>
      <c r="F71" s="119"/>
      <c r="G71" s="105"/>
      <c r="H71" s="119"/>
      <c r="I71" s="119"/>
      <c r="J71" s="119"/>
      <c r="K71" s="120"/>
      <c r="L71" s="120"/>
      <c r="M71" s="119"/>
      <c r="N71" s="119"/>
      <c r="O71" s="119"/>
      <c r="P71" s="121"/>
    </row>
    <row r="72" spans="2:16" ht="15.6" x14ac:dyDescent="0.25">
      <c r="B72" s="72">
        <v>75</v>
      </c>
      <c r="C72" s="104" t="s">
        <v>83</v>
      </c>
      <c r="D72" s="57">
        <v>100</v>
      </c>
      <c r="E72" s="122">
        <v>2.0139999999999998</v>
      </c>
      <c r="F72" s="122">
        <v>0.10199999999999999</v>
      </c>
      <c r="G72" s="122">
        <v>20.55</v>
      </c>
      <c r="H72" s="122">
        <v>91.2</v>
      </c>
      <c r="I72" s="122">
        <v>4.2999999999999997E-2</v>
      </c>
      <c r="J72" s="122">
        <v>4.218</v>
      </c>
      <c r="K72" s="123">
        <v>0</v>
      </c>
      <c r="L72" s="123">
        <v>20.3</v>
      </c>
      <c r="M72" s="122">
        <v>46.53</v>
      </c>
      <c r="N72" s="122">
        <v>60.92</v>
      </c>
      <c r="O72" s="122">
        <v>32.24</v>
      </c>
      <c r="P72" s="124">
        <v>1.004</v>
      </c>
    </row>
    <row r="73" spans="2:16" ht="31.2" x14ac:dyDescent="0.25">
      <c r="B73" s="72">
        <v>104</v>
      </c>
      <c r="C73" s="104" t="s">
        <v>84</v>
      </c>
      <c r="D73" s="57">
        <v>250</v>
      </c>
      <c r="E73" s="105">
        <v>2.19</v>
      </c>
      <c r="F73" s="105">
        <v>2.78</v>
      </c>
      <c r="G73" s="105">
        <v>15.39</v>
      </c>
      <c r="H73" s="105">
        <v>106</v>
      </c>
      <c r="I73" s="105">
        <v>7.0000000000000007E-2</v>
      </c>
      <c r="J73" s="105">
        <v>11.07</v>
      </c>
      <c r="K73" s="105">
        <v>0</v>
      </c>
      <c r="L73" s="105">
        <v>1.27</v>
      </c>
      <c r="M73" s="105">
        <v>29.7</v>
      </c>
      <c r="N73" s="105">
        <v>72.22</v>
      </c>
      <c r="O73" s="105">
        <v>29.67</v>
      </c>
      <c r="P73" s="106">
        <v>1.1499999999999999</v>
      </c>
    </row>
    <row r="74" spans="2:16" ht="31.2" x14ac:dyDescent="0.25">
      <c r="B74" s="164" t="s">
        <v>75</v>
      </c>
      <c r="C74" s="165" t="s">
        <v>60</v>
      </c>
      <c r="D74" s="166">
        <v>100</v>
      </c>
      <c r="E74" s="167">
        <v>16.100000000000001</v>
      </c>
      <c r="F74" s="167">
        <v>14.1</v>
      </c>
      <c r="G74" s="167">
        <v>4.97</v>
      </c>
      <c r="H74" s="167">
        <v>211</v>
      </c>
      <c r="I74" s="167">
        <v>4.8000000000000001E-2</v>
      </c>
      <c r="J74" s="167">
        <v>0.128</v>
      </c>
      <c r="K74" s="168">
        <v>12.8</v>
      </c>
      <c r="L74" s="168">
        <v>0.24</v>
      </c>
      <c r="M74" s="167">
        <v>35.200000000000003</v>
      </c>
      <c r="N74" s="167">
        <v>28.16</v>
      </c>
      <c r="O74" s="169">
        <v>16.64</v>
      </c>
      <c r="P74" s="169">
        <v>1.41</v>
      </c>
    </row>
    <row r="75" spans="2:16" ht="15.6" x14ac:dyDescent="0.25">
      <c r="B75" s="72">
        <v>330</v>
      </c>
      <c r="C75" s="104" t="s">
        <v>62</v>
      </c>
      <c r="D75" s="118">
        <v>50</v>
      </c>
      <c r="E75" s="105">
        <v>0.7</v>
      </c>
      <c r="F75" s="105">
        <v>2.5</v>
      </c>
      <c r="G75" s="105">
        <v>2.93</v>
      </c>
      <c r="H75" s="105">
        <v>37.049999999999997</v>
      </c>
      <c r="I75" s="105">
        <v>0.01</v>
      </c>
      <c r="J75" s="105">
        <v>1.9E-2</v>
      </c>
      <c r="K75" s="105">
        <v>16.899999999999999</v>
      </c>
      <c r="L75" s="105">
        <v>0.11799999999999999</v>
      </c>
      <c r="M75" s="105">
        <v>13.65</v>
      </c>
      <c r="N75" s="105">
        <v>11.365</v>
      </c>
      <c r="O75" s="105">
        <v>2.64</v>
      </c>
      <c r="P75" s="106">
        <v>0.104</v>
      </c>
    </row>
    <row r="76" spans="2:16" ht="15.6" x14ac:dyDescent="0.25">
      <c r="B76" s="72">
        <v>312</v>
      </c>
      <c r="C76" s="104" t="s">
        <v>18</v>
      </c>
      <c r="D76" s="57">
        <v>150</v>
      </c>
      <c r="E76" s="105">
        <v>3.08</v>
      </c>
      <c r="F76" s="105">
        <v>2.33</v>
      </c>
      <c r="G76" s="105">
        <v>19.13</v>
      </c>
      <c r="H76" s="105">
        <v>109.73</v>
      </c>
      <c r="I76" s="105">
        <v>1.54</v>
      </c>
      <c r="J76" s="105">
        <v>5</v>
      </c>
      <c r="K76" s="116">
        <v>44.2</v>
      </c>
      <c r="L76" s="116">
        <v>0.2</v>
      </c>
      <c r="M76" s="105">
        <v>51</v>
      </c>
      <c r="N76" s="105">
        <v>102.6</v>
      </c>
      <c r="O76" s="105">
        <v>35.6</v>
      </c>
      <c r="P76" s="106">
        <v>1.62</v>
      </c>
    </row>
    <row r="77" spans="2:16" ht="15.6" x14ac:dyDescent="0.25">
      <c r="B77" s="72">
        <v>348</v>
      </c>
      <c r="C77" s="104" t="s">
        <v>53</v>
      </c>
      <c r="D77" s="57">
        <v>200</v>
      </c>
      <c r="E77" s="105">
        <v>0.34599999999999997</v>
      </c>
      <c r="F77" s="105">
        <v>0.08</v>
      </c>
      <c r="G77" s="105">
        <v>29.85</v>
      </c>
      <c r="H77" s="105">
        <v>122.2</v>
      </c>
      <c r="I77" s="105">
        <v>2.1999999999999999E-2</v>
      </c>
      <c r="J77" s="105">
        <v>0</v>
      </c>
      <c r="K77" s="105">
        <v>0</v>
      </c>
      <c r="L77" s="105">
        <v>0.08</v>
      </c>
      <c r="M77" s="105">
        <v>20.32</v>
      </c>
      <c r="N77" s="105">
        <v>19.36</v>
      </c>
      <c r="O77" s="105">
        <v>8.1199999999999992</v>
      </c>
      <c r="P77" s="106">
        <v>0.45</v>
      </c>
    </row>
    <row r="78" spans="2:16" ht="15.6" x14ac:dyDescent="0.25">
      <c r="B78" s="85" t="s">
        <v>42</v>
      </c>
      <c r="C78" s="104" t="s">
        <v>34</v>
      </c>
      <c r="D78" s="57">
        <v>30</v>
      </c>
      <c r="E78" s="105">
        <v>2.2799999999999998</v>
      </c>
      <c r="F78" s="105">
        <v>0.24</v>
      </c>
      <c r="G78" s="105">
        <v>14.76</v>
      </c>
      <c r="H78" s="105">
        <v>70.5</v>
      </c>
      <c r="I78" s="105">
        <v>3.3000000000000002E-2</v>
      </c>
      <c r="J78" s="105">
        <v>0</v>
      </c>
      <c r="K78" s="105">
        <v>0</v>
      </c>
      <c r="L78" s="105">
        <v>0.33</v>
      </c>
      <c r="M78" s="105">
        <v>6</v>
      </c>
      <c r="N78" s="105">
        <v>19.5</v>
      </c>
      <c r="O78" s="105">
        <v>4.2</v>
      </c>
      <c r="P78" s="106">
        <v>0.33</v>
      </c>
    </row>
    <row r="79" spans="2:16" ht="31.2" x14ac:dyDescent="0.25">
      <c r="B79" s="85" t="s">
        <v>43</v>
      </c>
      <c r="C79" s="104" t="s">
        <v>80</v>
      </c>
      <c r="D79" s="57">
        <v>50</v>
      </c>
      <c r="E79" s="105">
        <v>3.3</v>
      </c>
      <c r="F79" s="105">
        <v>0.6</v>
      </c>
      <c r="G79" s="105">
        <v>16.7</v>
      </c>
      <c r="H79" s="105">
        <v>87</v>
      </c>
      <c r="I79" s="105">
        <v>0.09</v>
      </c>
      <c r="J79" s="105">
        <v>0</v>
      </c>
      <c r="K79" s="105">
        <v>0</v>
      </c>
      <c r="L79" s="105">
        <v>0.7</v>
      </c>
      <c r="M79" s="105">
        <v>17.5</v>
      </c>
      <c r="N79" s="105">
        <v>79</v>
      </c>
      <c r="O79" s="105">
        <v>23.5</v>
      </c>
      <c r="P79" s="106">
        <v>1.95</v>
      </c>
    </row>
    <row r="80" spans="2:16" ht="16.2" thickBot="1" x14ac:dyDescent="0.3">
      <c r="B80" s="72"/>
      <c r="C80" s="155" t="s">
        <v>16</v>
      </c>
      <c r="D80" s="156">
        <f>SUM(D72:D79)</f>
        <v>930</v>
      </c>
      <c r="E80" s="157">
        <f>SUM(E72:E79)</f>
        <v>30.010000000000005</v>
      </c>
      <c r="F80" s="157">
        <f>SUM(F72:F79)</f>
        <v>22.731999999999996</v>
      </c>
      <c r="G80" s="157">
        <f t="shared" ref="G80:O80" si="4">SUM(G72:G79)</f>
        <v>124.28</v>
      </c>
      <c r="H80" s="157">
        <f t="shared" si="4"/>
        <v>834.68000000000006</v>
      </c>
      <c r="I80" s="157">
        <f t="shared" si="4"/>
        <v>1.8560000000000001</v>
      </c>
      <c r="J80" s="157">
        <f t="shared" si="4"/>
        <v>20.435000000000002</v>
      </c>
      <c r="K80" s="157">
        <f t="shared" si="4"/>
        <v>73.900000000000006</v>
      </c>
      <c r="L80" s="157">
        <f>SUM(L72:L79)</f>
        <v>23.237999999999992</v>
      </c>
      <c r="M80" s="157">
        <f t="shared" si="4"/>
        <v>219.9</v>
      </c>
      <c r="N80" s="157">
        <f t="shared" si="4"/>
        <v>393.125</v>
      </c>
      <c r="O80" s="157">
        <f t="shared" si="4"/>
        <v>152.61000000000001</v>
      </c>
      <c r="P80" s="159">
        <f>SUM(P72:P79)</f>
        <v>8.0180000000000007</v>
      </c>
    </row>
    <row r="81" spans="2:16" ht="16.2" thickBot="1" x14ac:dyDescent="0.3">
      <c r="B81" s="233" t="s">
        <v>0</v>
      </c>
      <c r="C81" s="263" t="s">
        <v>29</v>
      </c>
      <c r="D81" s="284" t="s">
        <v>30</v>
      </c>
      <c r="E81" s="270" t="s">
        <v>1</v>
      </c>
      <c r="F81" s="271"/>
      <c r="G81" s="272"/>
      <c r="H81" s="108" t="s">
        <v>2</v>
      </c>
      <c r="I81" s="270" t="s">
        <v>3</v>
      </c>
      <c r="J81" s="271"/>
      <c r="K81" s="271"/>
      <c r="L81" s="272"/>
      <c r="M81" s="270" t="s">
        <v>4</v>
      </c>
      <c r="N81" s="271"/>
      <c r="O81" s="271"/>
      <c r="P81" s="272"/>
    </row>
    <row r="82" spans="2:16" ht="15.6" x14ac:dyDescent="0.25">
      <c r="B82" s="235"/>
      <c r="C82" s="283"/>
      <c r="D82" s="285"/>
      <c r="E82" s="263" t="s">
        <v>5</v>
      </c>
      <c r="F82" s="256" t="s">
        <v>6</v>
      </c>
      <c r="G82" s="256" t="s">
        <v>7</v>
      </c>
      <c r="H82" s="109" t="s">
        <v>8</v>
      </c>
      <c r="I82" s="256" t="s">
        <v>9</v>
      </c>
      <c r="J82" s="256" t="s">
        <v>10</v>
      </c>
      <c r="K82" s="256" t="s">
        <v>25</v>
      </c>
      <c r="L82" s="256" t="s">
        <v>28</v>
      </c>
      <c r="M82" s="256" t="s">
        <v>11</v>
      </c>
      <c r="N82" s="256" t="s">
        <v>26</v>
      </c>
      <c r="O82" s="256" t="s">
        <v>27</v>
      </c>
      <c r="P82" s="256" t="s">
        <v>44</v>
      </c>
    </row>
    <row r="83" spans="2:16" ht="16.2" thickBot="1" x14ac:dyDescent="0.3">
      <c r="B83" s="234"/>
      <c r="C83" s="264"/>
      <c r="D83" s="286"/>
      <c r="E83" s="264"/>
      <c r="F83" s="257"/>
      <c r="G83" s="257"/>
      <c r="H83" s="110" t="s">
        <v>12</v>
      </c>
      <c r="I83" s="257"/>
      <c r="J83" s="257"/>
      <c r="K83" s="257"/>
      <c r="L83" s="257"/>
      <c r="M83" s="257"/>
      <c r="N83" s="257"/>
      <c r="O83" s="257"/>
      <c r="P83" s="257"/>
    </row>
    <row r="84" spans="2:16" ht="15.6" x14ac:dyDescent="0.25">
      <c r="B84" s="71"/>
      <c r="C84" s="160" t="s">
        <v>23</v>
      </c>
      <c r="D84" s="125"/>
      <c r="E84" s="126"/>
      <c r="F84" s="126"/>
      <c r="G84" s="126"/>
      <c r="H84" s="126"/>
      <c r="I84" s="126"/>
      <c r="J84" s="126"/>
      <c r="K84" s="127"/>
      <c r="L84" s="127"/>
      <c r="M84" s="126"/>
      <c r="N84" s="126"/>
      <c r="O84" s="126"/>
      <c r="P84" s="128"/>
    </row>
    <row r="85" spans="2:16" ht="15.6" x14ac:dyDescent="0.25">
      <c r="B85" s="72"/>
      <c r="C85" s="161" t="s">
        <v>14</v>
      </c>
      <c r="D85" s="57"/>
      <c r="E85" s="129"/>
      <c r="F85" s="130"/>
      <c r="G85" s="129"/>
      <c r="H85" s="129"/>
      <c r="I85" s="129"/>
      <c r="J85" s="99"/>
      <c r="K85" s="100"/>
      <c r="L85" s="100"/>
      <c r="M85" s="131"/>
      <c r="N85" s="131"/>
      <c r="O85" s="131"/>
      <c r="P85" s="132"/>
    </row>
    <row r="86" spans="2:16" ht="31.8" thickBot="1" x14ac:dyDescent="0.3">
      <c r="B86" s="73"/>
      <c r="C86" s="162" t="s">
        <v>24</v>
      </c>
      <c r="D86" s="133"/>
      <c r="E86" s="134"/>
      <c r="F86" s="135"/>
      <c r="G86" s="134"/>
      <c r="H86" s="134"/>
      <c r="I86" s="134"/>
      <c r="J86" s="136"/>
      <c r="K86" s="136"/>
      <c r="L86" s="136"/>
      <c r="M86" s="134"/>
      <c r="N86" s="134"/>
      <c r="O86" s="134"/>
      <c r="P86" s="137"/>
    </row>
    <row r="87" spans="2:16" ht="16.2" thickBot="1" x14ac:dyDescent="0.3">
      <c r="B87" s="233" t="s">
        <v>0</v>
      </c>
      <c r="C87" s="263" t="s">
        <v>29</v>
      </c>
      <c r="D87" s="267" t="s">
        <v>30</v>
      </c>
      <c r="E87" s="273" t="s">
        <v>1</v>
      </c>
      <c r="F87" s="274"/>
      <c r="G87" s="275"/>
      <c r="H87" s="138" t="s">
        <v>2</v>
      </c>
      <c r="I87" s="273" t="s">
        <v>3</v>
      </c>
      <c r="J87" s="274"/>
      <c r="K87" s="274"/>
      <c r="L87" s="275"/>
      <c r="M87" s="276" t="s">
        <v>4</v>
      </c>
      <c r="N87" s="277"/>
      <c r="O87" s="277"/>
      <c r="P87" s="278"/>
    </row>
    <row r="88" spans="2:16" ht="15.6" x14ac:dyDescent="0.25">
      <c r="B88" s="235"/>
      <c r="C88" s="265"/>
      <c r="D88" s="268"/>
      <c r="E88" s="279" t="s">
        <v>5</v>
      </c>
      <c r="F88" s="281" t="s">
        <v>6</v>
      </c>
      <c r="G88" s="281" t="s">
        <v>7</v>
      </c>
      <c r="H88" s="139" t="s">
        <v>8</v>
      </c>
      <c r="I88" s="281" t="s">
        <v>9</v>
      </c>
      <c r="J88" s="281" t="s">
        <v>10</v>
      </c>
      <c r="K88" s="281" t="s">
        <v>25</v>
      </c>
      <c r="L88" s="281" t="s">
        <v>28</v>
      </c>
      <c r="M88" s="256" t="s">
        <v>11</v>
      </c>
      <c r="N88" s="256" t="s">
        <v>26</v>
      </c>
      <c r="O88" s="256" t="s">
        <v>27</v>
      </c>
      <c r="P88" s="256" t="s">
        <v>44</v>
      </c>
    </row>
    <row r="89" spans="2:16" ht="16.2" thickBot="1" x14ac:dyDescent="0.3">
      <c r="B89" s="234"/>
      <c r="C89" s="266"/>
      <c r="D89" s="269"/>
      <c r="E89" s="280"/>
      <c r="F89" s="282"/>
      <c r="G89" s="282"/>
      <c r="H89" s="140" t="s">
        <v>12</v>
      </c>
      <c r="I89" s="282"/>
      <c r="J89" s="282"/>
      <c r="K89" s="282"/>
      <c r="L89" s="282"/>
      <c r="M89" s="257"/>
      <c r="N89" s="257"/>
      <c r="O89" s="257"/>
      <c r="P89" s="257"/>
    </row>
    <row r="90" spans="2:16" ht="15.6" x14ac:dyDescent="0.25">
      <c r="B90" s="74" t="s">
        <v>32</v>
      </c>
      <c r="C90" s="91" t="s">
        <v>73</v>
      </c>
      <c r="D90" s="57"/>
      <c r="E90" s="105"/>
      <c r="F90" s="105"/>
      <c r="G90" s="105"/>
      <c r="H90" s="105"/>
      <c r="I90" s="105"/>
      <c r="J90" s="105"/>
      <c r="K90" s="116"/>
      <c r="L90" s="116"/>
      <c r="M90" s="105"/>
      <c r="N90" s="105"/>
      <c r="O90" s="141"/>
      <c r="P90" s="142"/>
    </row>
    <row r="91" spans="2:16" ht="15.6" x14ac:dyDescent="0.25">
      <c r="B91" s="72"/>
      <c r="C91" s="115" t="s">
        <v>17</v>
      </c>
      <c r="D91" s="5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9"/>
    </row>
    <row r="92" spans="2:16" ht="31.2" x14ac:dyDescent="0.25">
      <c r="B92" s="72">
        <v>20</v>
      </c>
      <c r="C92" s="104" t="s">
        <v>92</v>
      </c>
      <c r="D92" s="57">
        <v>100</v>
      </c>
      <c r="E92" s="105">
        <v>0.67</v>
      </c>
      <c r="F92" s="105">
        <v>6.09</v>
      </c>
      <c r="G92" s="105">
        <v>1.81</v>
      </c>
      <c r="H92" s="105">
        <v>64.650000000000006</v>
      </c>
      <c r="I92" s="105">
        <v>0.03</v>
      </c>
      <c r="J92" s="105">
        <v>6.65</v>
      </c>
      <c r="K92" s="105">
        <v>0</v>
      </c>
      <c r="L92" s="105">
        <v>2.74</v>
      </c>
      <c r="M92" s="105">
        <v>16.149999999999999</v>
      </c>
      <c r="N92" s="105">
        <v>28.62</v>
      </c>
      <c r="O92" s="105">
        <v>13.3</v>
      </c>
      <c r="P92" s="106">
        <v>0.48</v>
      </c>
    </row>
    <row r="93" spans="2:16" ht="46.8" x14ac:dyDescent="0.25">
      <c r="B93" s="72" t="s">
        <v>86</v>
      </c>
      <c r="C93" s="104" t="s">
        <v>87</v>
      </c>
      <c r="D93" s="57">
        <v>250</v>
      </c>
      <c r="E93" s="105">
        <v>1.9</v>
      </c>
      <c r="F93" s="105">
        <v>2.92</v>
      </c>
      <c r="G93" s="105">
        <v>12.83</v>
      </c>
      <c r="H93" s="105">
        <v>85</v>
      </c>
      <c r="I93" s="105">
        <v>0.09</v>
      </c>
      <c r="J93" s="105">
        <v>7.68</v>
      </c>
      <c r="K93" s="105">
        <v>0</v>
      </c>
      <c r="L93" s="105">
        <v>2.35</v>
      </c>
      <c r="M93" s="105">
        <v>15.5</v>
      </c>
      <c r="N93" s="105">
        <v>63</v>
      </c>
      <c r="O93" s="105">
        <v>26.25</v>
      </c>
      <c r="P93" s="106">
        <v>0.93</v>
      </c>
    </row>
    <row r="94" spans="2:16" ht="31.2" x14ac:dyDescent="0.25">
      <c r="B94" s="72" t="s">
        <v>77</v>
      </c>
      <c r="C94" s="104" t="s">
        <v>64</v>
      </c>
      <c r="D94" s="57" t="s">
        <v>89</v>
      </c>
      <c r="E94" s="105">
        <v>15.24</v>
      </c>
      <c r="F94" s="105">
        <v>15.64</v>
      </c>
      <c r="G94" s="105">
        <v>13.04</v>
      </c>
      <c r="H94" s="105">
        <v>228</v>
      </c>
      <c r="I94" s="105">
        <v>0.1</v>
      </c>
      <c r="J94" s="105">
        <v>0.24</v>
      </c>
      <c r="K94" s="105">
        <v>36.94</v>
      </c>
      <c r="L94" s="105">
        <v>0.78</v>
      </c>
      <c r="M94" s="105">
        <v>55.38</v>
      </c>
      <c r="N94" s="105">
        <v>163.78</v>
      </c>
      <c r="O94" s="105">
        <v>30.5</v>
      </c>
      <c r="P94" s="105">
        <v>13.2</v>
      </c>
    </row>
    <row r="95" spans="2:16" ht="31.2" x14ac:dyDescent="0.25">
      <c r="B95" s="72">
        <v>311</v>
      </c>
      <c r="C95" s="104" t="s">
        <v>45</v>
      </c>
      <c r="D95" s="57">
        <v>200</v>
      </c>
      <c r="E95" s="105">
        <v>4.68</v>
      </c>
      <c r="F95" s="105">
        <v>4.97</v>
      </c>
      <c r="G95" s="105">
        <v>26.32</v>
      </c>
      <c r="H95" s="105">
        <v>168.8</v>
      </c>
      <c r="I95" s="105">
        <v>0.17799999999999999</v>
      </c>
      <c r="J95" s="105">
        <v>21.55</v>
      </c>
      <c r="K95" s="105">
        <v>0</v>
      </c>
      <c r="L95" s="105">
        <v>0</v>
      </c>
      <c r="M95" s="105">
        <v>79.599999999999994</v>
      </c>
      <c r="N95" s="105">
        <v>130.06</v>
      </c>
      <c r="O95" s="105">
        <v>37.22</v>
      </c>
      <c r="P95" s="106">
        <v>7.24</v>
      </c>
    </row>
    <row r="96" spans="2:16" ht="31.2" x14ac:dyDescent="0.25">
      <c r="B96" s="72">
        <v>342</v>
      </c>
      <c r="C96" s="104" t="s">
        <v>54</v>
      </c>
      <c r="D96" s="57">
        <v>200</v>
      </c>
      <c r="E96" s="107">
        <v>0.16</v>
      </c>
      <c r="F96" s="105">
        <v>0.46</v>
      </c>
      <c r="G96" s="105">
        <v>27.88</v>
      </c>
      <c r="H96" s="105">
        <v>114.6</v>
      </c>
      <c r="I96" s="105">
        <v>1.2E-2</v>
      </c>
      <c r="J96" s="105">
        <v>0.9</v>
      </c>
      <c r="K96" s="105">
        <v>0</v>
      </c>
      <c r="L96" s="105">
        <v>0.08</v>
      </c>
      <c r="M96" s="105">
        <v>14.18</v>
      </c>
      <c r="N96" s="105">
        <v>4.4000000000000004</v>
      </c>
      <c r="O96" s="105">
        <v>5.14</v>
      </c>
      <c r="P96" s="106">
        <v>0.95</v>
      </c>
    </row>
    <row r="97" spans="2:16" ht="15.6" x14ac:dyDescent="0.25">
      <c r="B97" s="85" t="s">
        <v>42</v>
      </c>
      <c r="C97" s="104" t="s">
        <v>34</v>
      </c>
      <c r="D97" s="57">
        <v>30</v>
      </c>
      <c r="E97" s="105">
        <v>2.2799999999999998</v>
      </c>
      <c r="F97" s="105">
        <v>0.24</v>
      </c>
      <c r="G97" s="105">
        <v>14.76</v>
      </c>
      <c r="H97" s="105">
        <v>70.5</v>
      </c>
      <c r="I97" s="105">
        <v>3.3000000000000002E-2</v>
      </c>
      <c r="J97" s="105">
        <v>0</v>
      </c>
      <c r="K97" s="105">
        <v>0</v>
      </c>
      <c r="L97" s="105">
        <v>0.33</v>
      </c>
      <c r="M97" s="105">
        <v>6</v>
      </c>
      <c r="N97" s="105">
        <v>19.5</v>
      </c>
      <c r="O97" s="105">
        <v>4.2</v>
      </c>
      <c r="P97" s="106">
        <v>0.33</v>
      </c>
    </row>
    <row r="98" spans="2:16" ht="31.2" x14ac:dyDescent="0.25">
      <c r="B98" s="85" t="s">
        <v>43</v>
      </c>
      <c r="C98" s="104" t="s">
        <v>80</v>
      </c>
      <c r="D98" s="57">
        <v>50</v>
      </c>
      <c r="E98" s="105">
        <v>3.3</v>
      </c>
      <c r="F98" s="105">
        <v>0.6</v>
      </c>
      <c r="G98" s="105">
        <v>16.7</v>
      </c>
      <c r="H98" s="105">
        <v>87</v>
      </c>
      <c r="I98" s="105">
        <v>0.09</v>
      </c>
      <c r="J98" s="105">
        <v>0</v>
      </c>
      <c r="K98" s="105">
        <v>0</v>
      </c>
      <c r="L98" s="105">
        <v>0.7</v>
      </c>
      <c r="M98" s="105">
        <v>17.5</v>
      </c>
      <c r="N98" s="105">
        <v>79</v>
      </c>
      <c r="O98" s="105">
        <v>23.5</v>
      </c>
      <c r="P98" s="106">
        <v>1.95</v>
      </c>
    </row>
    <row r="99" spans="2:16" ht="15.6" x14ac:dyDescent="0.25">
      <c r="B99" s="72"/>
      <c r="C99" s="104"/>
      <c r="D99" s="57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6"/>
    </row>
    <row r="100" spans="2:16" ht="16.2" thickBot="1" x14ac:dyDescent="0.3">
      <c r="B100" s="72"/>
      <c r="C100" s="95" t="s">
        <v>16</v>
      </c>
      <c r="D100" s="143"/>
      <c r="E100" s="87">
        <f t="shared" ref="E100:P100" si="5">SUM(E92:E99)</f>
        <v>28.23</v>
      </c>
      <c r="F100" s="87">
        <f t="shared" si="5"/>
        <v>30.919999999999998</v>
      </c>
      <c r="G100" s="87">
        <f t="shared" si="5"/>
        <v>113.34</v>
      </c>
      <c r="H100" s="87">
        <f t="shared" si="5"/>
        <v>818.55000000000007</v>
      </c>
      <c r="I100" s="87">
        <f t="shared" si="5"/>
        <v>0.53300000000000003</v>
      </c>
      <c r="J100" s="87">
        <f t="shared" si="5"/>
        <v>37.020000000000003</v>
      </c>
      <c r="K100" s="87">
        <f t="shared" si="5"/>
        <v>36.94</v>
      </c>
      <c r="L100" s="87">
        <f t="shared" si="5"/>
        <v>6.98</v>
      </c>
      <c r="M100" s="87">
        <f t="shared" si="5"/>
        <v>204.31</v>
      </c>
      <c r="N100" s="87">
        <f t="shared" si="5"/>
        <v>488.36</v>
      </c>
      <c r="O100" s="87">
        <f t="shared" si="5"/>
        <v>140.11000000000001</v>
      </c>
      <c r="P100" s="89">
        <f t="shared" si="5"/>
        <v>25.08</v>
      </c>
    </row>
    <row r="101" spans="2:16" ht="16.2" thickBot="1" x14ac:dyDescent="0.3">
      <c r="B101" s="233" t="s">
        <v>0</v>
      </c>
      <c r="C101" s="263" t="s">
        <v>29</v>
      </c>
      <c r="D101" s="267" t="s">
        <v>30</v>
      </c>
      <c r="E101" s="273" t="s">
        <v>1</v>
      </c>
      <c r="F101" s="274"/>
      <c r="G101" s="275"/>
      <c r="H101" s="138" t="s">
        <v>2</v>
      </c>
      <c r="I101" s="273" t="s">
        <v>3</v>
      </c>
      <c r="J101" s="274"/>
      <c r="K101" s="274"/>
      <c r="L101" s="275"/>
      <c r="M101" s="276" t="s">
        <v>4</v>
      </c>
      <c r="N101" s="277"/>
      <c r="O101" s="277"/>
      <c r="P101" s="278"/>
    </row>
    <row r="102" spans="2:16" ht="15.6" x14ac:dyDescent="0.25">
      <c r="B102" s="235"/>
      <c r="C102" s="265"/>
      <c r="D102" s="268"/>
      <c r="E102" s="279" t="s">
        <v>5</v>
      </c>
      <c r="F102" s="281" t="s">
        <v>6</v>
      </c>
      <c r="G102" s="281" t="s">
        <v>7</v>
      </c>
      <c r="H102" s="139" t="s">
        <v>8</v>
      </c>
      <c r="I102" s="281" t="s">
        <v>9</v>
      </c>
      <c r="J102" s="281" t="s">
        <v>10</v>
      </c>
      <c r="K102" s="281" t="s">
        <v>25</v>
      </c>
      <c r="L102" s="281" t="s">
        <v>28</v>
      </c>
      <c r="M102" s="256" t="s">
        <v>11</v>
      </c>
      <c r="N102" s="256" t="s">
        <v>26</v>
      </c>
      <c r="O102" s="256" t="s">
        <v>27</v>
      </c>
      <c r="P102" s="256" t="s">
        <v>44</v>
      </c>
    </row>
    <row r="103" spans="2:16" ht="16.2" thickBot="1" x14ac:dyDescent="0.3">
      <c r="B103" s="234"/>
      <c r="C103" s="266"/>
      <c r="D103" s="269"/>
      <c r="E103" s="280"/>
      <c r="F103" s="282"/>
      <c r="G103" s="282"/>
      <c r="H103" s="140" t="s">
        <v>12</v>
      </c>
      <c r="I103" s="282"/>
      <c r="J103" s="282"/>
      <c r="K103" s="282"/>
      <c r="L103" s="282"/>
      <c r="M103" s="257"/>
      <c r="N103" s="257"/>
      <c r="O103" s="257"/>
      <c r="P103" s="257"/>
    </row>
    <row r="104" spans="2:16" ht="15.6" x14ac:dyDescent="0.25">
      <c r="B104" s="74" t="s">
        <v>32</v>
      </c>
      <c r="C104" s="91" t="s">
        <v>19</v>
      </c>
      <c r="D104" s="57"/>
      <c r="E104" s="87"/>
      <c r="F104" s="144"/>
      <c r="G104" s="87"/>
      <c r="H104" s="87"/>
      <c r="I104" s="87"/>
      <c r="J104" s="105"/>
      <c r="K104" s="116"/>
      <c r="L104" s="116"/>
      <c r="M104" s="87"/>
      <c r="N104" s="87"/>
      <c r="O104" s="141"/>
      <c r="P104" s="142"/>
    </row>
    <row r="105" spans="2:16" ht="15.6" x14ac:dyDescent="0.25">
      <c r="B105" s="72"/>
      <c r="C105" s="115" t="s">
        <v>17</v>
      </c>
      <c r="D105" s="57"/>
      <c r="E105" s="145"/>
      <c r="F105" s="145"/>
      <c r="G105" s="145"/>
      <c r="H105" s="145"/>
      <c r="I105" s="145"/>
      <c r="J105" s="145"/>
      <c r="K105" s="145"/>
      <c r="L105" s="145"/>
      <c r="M105" s="145"/>
      <c r="N105" s="145"/>
      <c r="O105" s="145"/>
      <c r="P105" s="145"/>
    </row>
    <row r="106" spans="2:16" ht="15.6" x14ac:dyDescent="0.25">
      <c r="B106" s="72">
        <v>74</v>
      </c>
      <c r="C106" s="104" t="s">
        <v>79</v>
      </c>
      <c r="D106" s="57">
        <v>100</v>
      </c>
      <c r="E106" s="105">
        <v>2.1970000000000001</v>
      </c>
      <c r="F106" s="105">
        <v>2.78</v>
      </c>
      <c r="G106" s="105">
        <v>13.877000000000001</v>
      </c>
      <c r="H106" s="105">
        <v>82.9</v>
      </c>
      <c r="I106" s="105">
        <v>3.7999999999999999E-2</v>
      </c>
      <c r="J106" s="105">
        <v>7.02</v>
      </c>
      <c r="K106" s="105">
        <v>0</v>
      </c>
      <c r="L106" s="105">
        <v>34.65</v>
      </c>
      <c r="M106" s="105">
        <v>54.8</v>
      </c>
      <c r="N106" s="105">
        <v>51.168999999999997</v>
      </c>
      <c r="O106" s="105">
        <v>20.504999999999999</v>
      </c>
      <c r="P106" s="106">
        <v>0.72899999999999998</v>
      </c>
    </row>
    <row r="107" spans="2:16" ht="46.8" x14ac:dyDescent="0.25">
      <c r="B107" s="72">
        <v>106</v>
      </c>
      <c r="C107" s="104" t="s">
        <v>85</v>
      </c>
      <c r="D107" s="57">
        <v>250</v>
      </c>
      <c r="E107" s="105">
        <v>2.1949999999999998</v>
      </c>
      <c r="F107" s="105">
        <v>2.78</v>
      </c>
      <c r="G107" s="105">
        <v>15.39</v>
      </c>
      <c r="H107" s="105">
        <v>106</v>
      </c>
      <c r="I107" s="105">
        <v>0.12</v>
      </c>
      <c r="J107" s="105">
        <v>11.074999999999999</v>
      </c>
      <c r="K107" s="105">
        <v>0</v>
      </c>
      <c r="L107" s="105">
        <v>1.2749999999999999</v>
      </c>
      <c r="M107" s="105">
        <v>24.175000000000001</v>
      </c>
      <c r="N107" s="105">
        <v>71.099999999999994</v>
      </c>
      <c r="O107" s="105">
        <v>29.35</v>
      </c>
      <c r="P107" s="106">
        <v>1.1000000000000001</v>
      </c>
    </row>
    <row r="108" spans="2:16" ht="31.2" x14ac:dyDescent="0.25">
      <c r="B108" s="72" t="s">
        <v>76</v>
      </c>
      <c r="C108" s="104" t="s">
        <v>65</v>
      </c>
      <c r="D108" s="57">
        <v>100</v>
      </c>
      <c r="E108" s="105">
        <v>12.88</v>
      </c>
      <c r="F108" s="105">
        <v>7.99</v>
      </c>
      <c r="G108" s="105">
        <v>2.93</v>
      </c>
      <c r="H108" s="105">
        <v>135</v>
      </c>
      <c r="I108" s="105">
        <v>0.05</v>
      </c>
      <c r="J108" s="105">
        <v>0.14000000000000001</v>
      </c>
      <c r="K108" s="105">
        <v>20.8</v>
      </c>
      <c r="L108" s="105">
        <v>0.73</v>
      </c>
      <c r="M108" s="105">
        <v>41.25</v>
      </c>
      <c r="N108" s="105">
        <v>118.18</v>
      </c>
      <c r="O108" s="105">
        <v>16.239999999999998</v>
      </c>
      <c r="P108" s="106">
        <v>2.17</v>
      </c>
    </row>
    <row r="109" spans="2:16" ht="15.6" x14ac:dyDescent="0.25">
      <c r="B109" s="72">
        <v>304</v>
      </c>
      <c r="C109" s="104" t="s">
        <v>78</v>
      </c>
      <c r="D109" s="57">
        <v>150</v>
      </c>
      <c r="E109" s="122">
        <v>3.67</v>
      </c>
      <c r="F109" s="122">
        <v>5.42</v>
      </c>
      <c r="G109" s="122">
        <v>36.67</v>
      </c>
      <c r="H109" s="122">
        <v>210.11</v>
      </c>
      <c r="I109" s="122">
        <v>0.03</v>
      </c>
      <c r="J109" s="122">
        <v>0</v>
      </c>
      <c r="K109" s="123">
        <v>27</v>
      </c>
      <c r="L109" s="123">
        <v>0.6</v>
      </c>
      <c r="M109" s="122">
        <v>2.61</v>
      </c>
      <c r="N109" s="122">
        <v>61.5</v>
      </c>
      <c r="O109" s="122">
        <v>19.010000000000002</v>
      </c>
      <c r="P109" s="124">
        <v>0.53</v>
      </c>
    </row>
    <row r="110" spans="2:16" ht="31.2" x14ac:dyDescent="0.25">
      <c r="B110" s="72">
        <v>349</v>
      </c>
      <c r="C110" s="104" t="s">
        <v>52</v>
      </c>
      <c r="D110" s="57">
        <v>200</v>
      </c>
      <c r="E110" s="105">
        <v>0.66</v>
      </c>
      <c r="F110" s="105">
        <v>0.09</v>
      </c>
      <c r="G110" s="105">
        <v>32.014000000000003</v>
      </c>
      <c r="H110" s="105">
        <v>132.80000000000001</v>
      </c>
      <c r="I110" s="105">
        <v>1.6E-2</v>
      </c>
      <c r="J110" s="105">
        <v>0.73</v>
      </c>
      <c r="K110" s="105">
        <v>0</v>
      </c>
      <c r="L110" s="105">
        <v>0.50800000000000001</v>
      </c>
      <c r="M110" s="105">
        <v>32.479999999999997</v>
      </c>
      <c r="N110" s="105">
        <v>23.44</v>
      </c>
      <c r="O110" s="105">
        <v>17.46</v>
      </c>
      <c r="P110" s="106">
        <v>0.7</v>
      </c>
    </row>
    <row r="111" spans="2:16" ht="15.6" x14ac:dyDescent="0.25">
      <c r="B111" s="85" t="s">
        <v>42</v>
      </c>
      <c r="C111" s="104" t="s">
        <v>34</v>
      </c>
      <c r="D111" s="57">
        <v>30</v>
      </c>
      <c r="E111" s="105">
        <v>2.2799999999999998</v>
      </c>
      <c r="F111" s="105">
        <v>0.24</v>
      </c>
      <c r="G111" s="105">
        <v>14.76</v>
      </c>
      <c r="H111" s="105">
        <v>70.5</v>
      </c>
      <c r="I111" s="105">
        <v>3.3000000000000002E-2</v>
      </c>
      <c r="J111" s="105">
        <v>0</v>
      </c>
      <c r="K111" s="105">
        <v>0</v>
      </c>
      <c r="L111" s="105">
        <v>0.33</v>
      </c>
      <c r="M111" s="105">
        <v>6</v>
      </c>
      <c r="N111" s="105">
        <v>19.5</v>
      </c>
      <c r="O111" s="105">
        <v>4.2</v>
      </c>
      <c r="P111" s="106">
        <v>0.33</v>
      </c>
    </row>
    <row r="112" spans="2:16" ht="31.2" x14ac:dyDescent="0.25">
      <c r="B112" s="85" t="s">
        <v>43</v>
      </c>
      <c r="C112" s="104" t="s">
        <v>80</v>
      </c>
      <c r="D112" s="57">
        <v>50</v>
      </c>
      <c r="E112" s="105">
        <v>3.3</v>
      </c>
      <c r="F112" s="105">
        <v>0.6</v>
      </c>
      <c r="G112" s="105">
        <v>16.7</v>
      </c>
      <c r="H112" s="105">
        <v>87</v>
      </c>
      <c r="I112" s="105">
        <v>0.09</v>
      </c>
      <c r="J112" s="105">
        <v>0</v>
      </c>
      <c r="K112" s="105">
        <v>0</v>
      </c>
      <c r="L112" s="105">
        <v>0.7</v>
      </c>
      <c r="M112" s="105">
        <v>17.5</v>
      </c>
      <c r="N112" s="105">
        <v>79</v>
      </c>
      <c r="O112" s="105">
        <v>23.5</v>
      </c>
      <c r="P112" s="106">
        <v>1.95</v>
      </c>
    </row>
    <row r="113" spans="2:16" ht="15.6" x14ac:dyDescent="0.25">
      <c r="B113" s="85"/>
      <c r="C113" s="104"/>
      <c r="D113" s="57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6"/>
    </row>
    <row r="114" spans="2:16" ht="16.2" thickBot="1" x14ac:dyDescent="0.3">
      <c r="B114" s="72"/>
      <c r="C114" s="95" t="s">
        <v>16</v>
      </c>
      <c r="D114" s="57"/>
      <c r="E114" s="87">
        <f t="shared" ref="E114:P114" si="6">SUM(E106:E113)</f>
        <v>27.182000000000002</v>
      </c>
      <c r="F114" s="87">
        <f t="shared" si="6"/>
        <v>19.899999999999999</v>
      </c>
      <c r="G114" s="87">
        <f t="shared" si="6"/>
        <v>132.34100000000001</v>
      </c>
      <c r="H114" s="87">
        <f t="shared" si="6"/>
        <v>824.31</v>
      </c>
      <c r="I114" s="87">
        <f t="shared" si="6"/>
        <v>0.377</v>
      </c>
      <c r="J114" s="87">
        <f t="shared" si="6"/>
        <v>18.965</v>
      </c>
      <c r="K114" s="87">
        <f t="shared" si="6"/>
        <v>47.8</v>
      </c>
      <c r="L114" s="87">
        <f t="shared" si="6"/>
        <v>38.792999999999999</v>
      </c>
      <c r="M114" s="87">
        <f t="shared" si="6"/>
        <v>178.815</v>
      </c>
      <c r="N114" s="87">
        <f t="shared" si="6"/>
        <v>423.88900000000001</v>
      </c>
      <c r="O114" s="87">
        <f t="shared" si="6"/>
        <v>130.26499999999999</v>
      </c>
      <c r="P114" s="89">
        <f t="shared" si="6"/>
        <v>7.5090000000000003</v>
      </c>
    </row>
    <row r="115" spans="2:16" ht="16.2" thickBot="1" x14ac:dyDescent="0.3">
      <c r="B115" s="233" t="s">
        <v>0</v>
      </c>
      <c r="C115" s="263" t="s">
        <v>29</v>
      </c>
      <c r="D115" s="267" t="s">
        <v>30</v>
      </c>
      <c r="E115" s="270" t="s">
        <v>1</v>
      </c>
      <c r="F115" s="271"/>
      <c r="G115" s="272"/>
      <c r="H115" s="108" t="s">
        <v>2</v>
      </c>
      <c r="I115" s="270" t="s">
        <v>3</v>
      </c>
      <c r="J115" s="271"/>
      <c r="K115" s="271"/>
      <c r="L115" s="272"/>
      <c r="M115" s="260" t="s">
        <v>4</v>
      </c>
      <c r="N115" s="261"/>
      <c r="O115" s="261"/>
      <c r="P115" s="262"/>
    </row>
    <row r="116" spans="2:16" ht="15.6" x14ac:dyDescent="0.25">
      <c r="B116" s="235"/>
      <c r="C116" s="265"/>
      <c r="D116" s="268"/>
      <c r="E116" s="263" t="s">
        <v>5</v>
      </c>
      <c r="F116" s="256" t="s">
        <v>6</v>
      </c>
      <c r="G116" s="256" t="s">
        <v>7</v>
      </c>
      <c r="H116" s="146" t="s">
        <v>8</v>
      </c>
      <c r="I116" s="256" t="s">
        <v>9</v>
      </c>
      <c r="J116" s="256" t="s">
        <v>10</v>
      </c>
      <c r="K116" s="256" t="s">
        <v>25</v>
      </c>
      <c r="L116" s="256" t="s">
        <v>28</v>
      </c>
      <c r="M116" s="256" t="s">
        <v>11</v>
      </c>
      <c r="N116" s="256" t="s">
        <v>26</v>
      </c>
      <c r="O116" s="256" t="s">
        <v>27</v>
      </c>
      <c r="P116" s="256" t="s">
        <v>44</v>
      </c>
    </row>
    <row r="117" spans="2:16" ht="16.2" thickBot="1" x14ac:dyDescent="0.3">
      <c r="B117" s="234"/>
      <c r="C117" s="266"/>
      <c r="D117" s="269"/>
      <c r="E117" s="264"/>
      <c r="F117" s="257"/>
      <c r="G117" s="257"/>
      <c r="H117" s="110" t="s">
        <v>12</v>
      </c>
      <c r="I117" s="257"/>
      <c r="J117" s="257"/>
      <c r="K117" s="257"/>
      <c r="L117" s="257"/>
      <c r="M117" s="257"/>
      <c r="N117" s="257"/>
      <c r="O117" s="257"/>
      <c r="P117" s="257"/>
    </row>
    <row r="118" spans="2:16" ht="15.6" x14ac:dyDescent="0.25">
      <c r="B118" s="74" t="s">
        <v>32</v>
      </c>
      <c r="C118" s="91" t="s">
        <v>20</v>
      </c>
      <c r="D118" s="57"/>
      <c r="E118" s="147"/>
      <c r="F118" s="147"/>
      <c r="G118" s="147"/>
      <c r="H118" s="147"/>
      <c r="I118" s="147"/>
      <c r="J118" s="147"/>
      <c r="K118" s="147"/>
      <c r="L118" s="147"/>
      <c r="M118" s="147"/>
      <c r="N118" s="148"/>
      <c r="O118" s="141"/>
      <c r="P118" s="142"/>
    </row>
    <row r="119" spans="2:16" ht="15.6" x14ac:dyDescent="0.25">
      <c r="B119" s="72"/>
      <c r="C119" s="115" t="s">
        <v>17</v>
      </c>
      <c r="D119" s="57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6"/>
    </row>
    <row r="120" spans="2:16" ht="31.2" x14ac:dyDescent="0.25">
      <c r="B120" s="72">
        <v>18</v>
      </c>
      <c r="C120" s="104" t="s">
        <v>91</v>
      </c>
      <c r="D120" s="57">
        <v>100</v>
      </c>
      <c r="E120" s="105">
        <v>1.0349999999999999</v>
      </c>
      <c r="F120" s="105">
        <v>6.0570000000000004</v>
      </c>
      <c r="G120" s="105">
        <v>2.1440000000000001</v>
      </c>
      <c r="H120" s="105">
        <v>67.2</v>
      </c>
      <c r="I120" s="105">
        <v>2.5999999999999999E-2</v>
      </c>
      <c r="J120" s="105">
        <v>5.7069999999999999</v>
      </c>
      <c r="K120" s="105">
        <v>0</v>
      </c>
      <c r="L120" s="105">
        <v>0.59799999999999998</v>
      </c>
      <c r="M120" s="105">
        <v>44.2</v>
      </c>
      <c r="N120" s="105">
        <v>36.345999999999997</v>
      </c>
      <c r="O120" s="105">
        <v>23.719000000000001</v>
      </c>
      <c r="P120" s="106">
        <v>0.57299999999999995</v>
      </c>
    </row>
    <row r="121" spans="2:16" ht="31.2" x14ac:dyDescent="0.25">
      <c r="B121" s="72">
        <v>103</v>
      </c>
      <c r="C121" s="104" t="s">
        <v>47</v>
      </c>
      <c r="D121" s="57" t="s">
        <v>36</v>
      </c>
      <c r="E121" s="105">
        <v>2.73</v>
      </c>
      <c r="F121" s="105">
        <v>2.8</v>
      </c>
      <c r="G121" s="105">
        <v>20.45</v>
      </c>
      <c r="H121" s="105">
        <v>117.9</v>
      </c>
      <c r="I121" s="105">
        <v>0.15</v>
      </c>
      <c r="J121" s="105">
        <v>8.25</v>
      </c>
      <c r="K121" s="105">
        <v>0</v>
      </c>
      <c r="L121" s="105">
        <v>1.23</v>
      </c>
      <c r="M121" s="117">
        <v>15.2</v>
      </c>
      <c r="N121" s="105">
        <v>63.55</v>
      </c>
      <c r="O121" s="105">
        <v>24.05</v>
      </c>
      <c r="P121" s="106">
        <v>0.98</v>
      </c>
    </row>
    <row r="122" spans="2:16" ht="15.6" x14ac:dyDescent="0.25">
      <c r="B122" s="72">
        <v>226</v>
      </c>
      <c r="C122" s="104" t="s">
        <v>55</v>
      </c>
      <c r="D122" s="57">
        <v>100</v>
      </c>
      <c r="E122" s="105">
        <v>18.62</v>
      </c>
      <c r="F122" s="105">
        <v>0.875</v>
      </c>
      <c r="G122" s="105">
        <v>0</v>
      </c>
      <c r="H122" s="105">
        <v>82.375</v>
      </c>
      <c r="I122" s="105">
        <v>0.1</v>
      </c>
      <c r="J122" s="105">
        <v>0.93700000000000006</v>
      </c>
      <c r="K122" s="105">
        <v>12.186999999999999</v>
      </c>
      <c r="L122" s="105">
        <v>1.6870000000000001</v>
      </c>
      <c r="M122" s="105">
        <v>36.75</v>
      </c>
      <c r="N122" s="105">
        <v>284.81</v>
      </c>
      <c r="O122" s="105">
        <v>39.186999999999998</v>
      </c>
      <c r="P122" s="106">
        <v>0.75</v>
      </c>
    </row>
    <row r="123" spans="2:16" ht="15.6" x14ac:dyDescent="0.25">
      <c r="B123" s="72" t="s">
        <v>57</v>
      </c>
      <c r="C123" s="104" t="s">
        <v>56</v>
      </c>
      <c r="D123" s="57">
        <v>50</v>
      </c>
      <c r="E123" s="105">
        <v>1.28</v>
      </c>
      <c r="F123" s="105">
        <v>10.82</v>
      </c>
      <c r="G123" s="105">
        <v>2.2999999999999998</v>
      </c>
      <c r="H123" s="105">
        <v>111.7</v>
      </c>
      <c r="I123" s="105">
        <v>8.0000000000000002E-3</v>
      </c>
      <c r="J123" s="105">
        <v>0.76</v>
      </c>
      <c r="K123" s="105">
        <v>9.5000000000000001E-2</v>
      </c>
      <c r="L123" s="105">
        <v>0.215</v>
      </c>
      <c r="M123" s="105">
        <v>8.5500000000000007</v>
      </c>
      <c r="N123" s="105">
        <v>19.8</v>
      </c>
      <c r="O123" s="105">
        <v>2.1</v>
      </c>
      <c r="P123" s="106">
        <v>0.26</v>
      </c>
    </row>
    <row r="124" spans="2:16" ht="15.6" x14ac:dyDescent="0.25">
      <c r="B124" s="72">
        <v>312</v>
      </c>
      <c r="C124" s="104" t="s">
        <v>18</v>
      </c>
      <c r="D124" s="57">
        <v>150</v>
      </c>
      <c r="E124" s="105">
        <v>3.08</v>
      </c>
      <c r="F124" s="105">
        <v>2.33</v>
      </c>
      <c r="G124" s="105">
        <v>19.13</v>
      </c>
      <c r="H124" s="105">
        <v>109.73</v>
      </c>
      <c r="I124" s="105">
        <v>1.54</v>
      </c>
      <c r="J124" s="105">
        <v>5</v>
      </c>
      <c r="K124" s="116">
        <v>44.2</v>
      </c>
      <c r="L124" s="116">
        <v>0.2</v>
      </c>
      <c r="M124" s="105">
        <v>51</v>
      </c>
      <c r="N124" s="105">
        <v>102.6</v>
      </c>
      <c r="O124" s="105">
        <v>35.6</v>
      </c>
      <c r="P124" s="106">
        <v>1.62</v>
      </c>
    </row>
    <row r="125" spans="2:16" ht="15.6" x14ac:dyDescent="0.25">
      <c r="B125" s="72">
        <v>348</v>
      </c>
      <c r="C125" s="104" t="s">
        <v>53</v>
      </c>
      <c r="D125" s="57">
        <v>200</v>
      </c>
      <c r="E125" s="105">
        <v>0.34599999999999997</v>
      </c>
      <c r="F125" s="105">
        <v>0.08</v>
      </c>
      <c r="G125" s="105">
        <v>29.85</v>
      </c>
      <c r="H125" s="105">
        <v>122.2</v>
      </c>
      <c r="I125" s="105">
        <v>2.1999999999999999E-2</v>
      </c>
      <c r="J125" s="105">
        <v>0</v>
      </c>
      <c r="K125" s="105">
        <v>0</v>
      </c>
      <c r="L125" s="105">
        <v>0.08</v>
      </c>
      <c r="M125" s="105">
        <v>20.32</v>
      </c>
      <c r="N125" s="105">
        <v>19.36</v>
      </c>
      <c r="O125" s="105">
        <v>8.1199999999999992</v>
      </c>
      <c r="P125" s="106">
        <v>0.45</v>
      </c>
    </row>
    <row r="126" spans="2:16" ht="15.6" x14ac:dyDescent="0.25">
      <c r="B126" s="85" t="s">
        <v>42</v>
      </c>
      <c r="C126" s="104" t="s">
        <v>34</v>
      </c>
      <c r="D126" s="57">
        <v>30</v>
      </c>
      <c r="E126" s="105">
        <v>2.2799999999999998</v>
      </c>
      <c r="F126" s="105">
        <v>0.24</v>
      </c>
      <c r="G126" s="105">
        <v>14.76</v>
      </c>
      <c r="H126" s="105">
        <v>70.5</v>
      </c>
      <c r="I126" s="105">
        <v>3.3000000000000002E-2</v>
      </c>
      <c r="J126" s="105">
        <v>0</v>
      </c>
      <c r="K126" s="105">
        <v>0</v>
      </c>
      <c r="L126" s="105">
        <v>0.33</v>
      </c>
      <c r="M126" s="105">
        <v>6</v>
      </c>
      <c r="N126" s="105">
        <v>19.5</v>
      </c>
      <c r="O126" s="105">
        <v>4.2</v>
      </c>
      <c r="P126" s="106">
        <v>0.33</v>
      </c>
    </row>
    <row r="127" spans="2:16" ht="31.2" x14ac:dyDescent="0.25">
      <c r="B127" s="85" t="s">
        <v>43</v>
      </c>
      <c r="C127" s="104" t="s">
        <v>80</v>
      </c>
      <c r="D127" s="57">
        <v>50</v>
      </c>
      <c r="E127" s="105">
        <v>3.3</v>
      </c>
      <c r="F127" s="105">
        <v>0.6</v>
      </c>
      <c r="G127" s="105">
        <v>16.7</v>
      </c>
      <c r="H127" s="105">
        <v>87</v>
      </c>
      <c r="I127" s="105">
        <v>0.09</v>
      </c>
      <c r="J127" s="105">
        <v>0</v>
      </c>
      <c r="K127" s="105">
        <v>0</v>
      </c>
      <c r="L127" s="105">
        <v>0.7</v>
      </c>
      <c r="M127" s="105">
        <v>17.5</v>
      </c>
      <c r="N127" s="105">
        <v>79</v>
      </c>
      <c r="O127" s="105">
        <v>23.5</v>
      </c>
      <c r="P127" s="106">
        <v>1.95</v>
      </c>
    </row>
    <row r="128" spans="2:16" ht="16.2" thickBot="1" x14ac:dyDescent="0.3">
      <c r="B128" s="72"/>
      <c r="C128" s="95" t="s">
        <v>16</v>
      </c>
      <c r="D128" s="57"/>
      <c r="E128" s="87">
        <f t="shared" ref="E128:P128" si="7">SUM(E120:E127)</f>
        <v>32.671000000000006</v>
      </c>
      <c r="F128" s="87">
        <f t="shared" si="7"/>
        <v>23.801999999999996</v>
      </c>
      <c r="G128" s="87">
        <f t="shared" si="7"/>
        <v>105.334</v>
      </c>
      <c r="H128" s="87">
        <f t="shared" si="7"/>
        <v>768.60500000000002</v>
      </c>
      <c r="I128" s="87">
        <f t="shared" si="7"/>
        <v>1.9690000000000001</v>
      </c>
      <c r="J128" s="87">
        <f t="shared" si="7"/>
        <v>20.654</v>
      </c>
      <c r="K128" s="87">
        <f t="shared" si="7"/>
        <v>56.481999999999999</v>
      </c>
      <c r="L128" s="87">
        <f t="shared" si="7"/>
        <v>5.04</v>
      </c>
      <c r="M128" s="87">
        <f t="shared" si="7"/>
        <v>199.51999999999998</v>
      </c>
      <c r="N128" s="87">
        <f t="shared" si="7"/>
        <v>624.96600000000001</v>
      </c>
      <c r="O128" s="87">
        <f t="shared" si="7"/>
        <v>160.476</v>
      </c>
      <c r="P128" s="89">
        <f t="shared" si="7"/>
        <v>6.9130000000000003</v>
      </c>
    </row>
    <row r="129" spans="2:16" ht="16.2" thickBot="1" x14ac:dyDescent="0.3">
      <c r="B129" s="233" t="s">
        <v>0</v>
      </c>
      <c r="C129" s="263" t="s">
        <v>29</v>
      </c>
      <c r="D129" s="267" t="s">
        <v>30</v>
      </c>
      <c r="E129" s="270" t="s">
        <v>1</v>
      </c>
      <c r="F129" s="271"/>
      <c r="G129" s="272"/>
      <c r="H129" s="108" t="s">
        <v>2</v>
      </c>
      <c r="I129" s="270" t="s">
        <v>3</v>
      </c>
      <c r="J129" s="271"/>
      <c r="K129" s="271"/>
      <c r="L129" s="272"/>
      <c r="M129" s="260" t="s">
        <v>4</v>
      </c>
      <c r="N129" s="261"/>
      <c r="O129" s="261"/>
      <c r="P129" s="262"/>
    </row>
    <row r="130" spans="2:16" ht="15.6" x14ac:dyDescent="0.25">
      <c r="B130" s="235"/>
      <c r="C130" s="265"/>
      <c r="D130" s="268"/>
      <c r="E130" s="263" t="s">
        <v>5</v>
      </c>
      <c r="F130" s="256" t="s">
        <v>6</v>
      </c>
      <c r="G130" s="256" t="s">
        <v>7</v>
      </c>
      <c r="H130" s="109" t="s">
        <v>8</v>
      </c>
      <c r="I130" s="256" t="s">
        <v>9</v>
      </c>
      <c r="J130" s="256" t="s">
        <v>10</v>
      </c>
      <c r="K130" s="256" t="s">
        <v>25</v>
      </c>
      <c r="L130" s="256" t="s">
        <v>28</v>
      </c>
      <c r="M130" s="256" t="s">
        <v>11</v>
      </c>
      <c r="N130" s="256" t="s">
        <v>26</v>
      </c>
      <c r="O130" s="256" t="s">
        <v>27</v>
      </c>
      <c r="P130" s="256" t="s">
        <v>44</v>
      </c>
    </row>
    <row r="131" spans="2:16" ht="16.2" thickBot="1" x14ac:dyDescent="0.3">
      <c r="B131" s="234"/>
      <c r="C131" s="266"/>
      <c r="D131" s="269"/>
      <c r="E131" s="264"/>
      <c r="F131" s="257"/>
      <c r="G131" s="257"/>
      <c r="H131" s="110" t="s">
        <v>12</v>
      </c>
      <c r="I131" s="257"/>
      <c r="J131" s="257"/>
      <c r="K131" s="257"/>
      <c r="L131" s="257"/>
      <c r="M131" s="257"/>
      <c r="N131" s="257"/>
      <c r="O131" s="257"/>
      <c r="P131" s="257"/>
    </row>
    <row r="132" spans="2:16" ht="15.6" x14ac:dyDescent="0.25">
      <c r="B132" s="96" t="s">
        <v>32</v>
      </c>
      <c r="C132" s="97" t="s">
        <v>21</v>
      </c>
      <c r="D132" s="57"/>
      <c r="E132" s="105"/>
      <c r="F132" s="105"/>
      <c r="G132" s="105"/>
      <c r="H132" s="105"/>
      <c r="I132" s="105"/>
      <c r="J132" s="105"/>
      <c r="K132" s="116"/>
      <c r="L132" s="116"/>
      <c r="M132" s="105"/>
      <c r="N132" s="105"/>
      <c r="O132" s="113"/>
      <c r="P132" s="114"/>
    </row>
    <row r="133" spans="2:16" ht="15.6" x14ac:dyDescent="0.25">
      <c r="B133" s="72"/>
      <c r="C133" s="115" t="s">
        <v>17</v>
      </c>
      <c r="D133" s="57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6"/>
    </row>
    <row r="134" spans="2:16" ht="15.6" x14ac:dyDescent="0.25">
      <c r="B134" s="72">
        <v>75</v>
      </c>
      <c r="C134" s="104" t="s">
        <v>70</v>
      </c>
      <c r="D134" s="57">
        <v>100</v>
      </c>
      <c r="E134" s="105">
        <v>2.37</v>
      </c>
      <c r="F134" s="105">
        <v>0.10199999999999999</v>
      </c>
      <c r="G134" s="105">
        <v>22.87</v>
      </c>
      <c r="H134" s="105">
        <v>185.3</v>
      </c>
      <c r="I134" s="105">
        <v>2.5999999999999999E-2</v>
      </c>
      <c r="J134" s="105">
        <v>5.6719999999999997</v>
      </c>
      <c r="K134" s="105">
        <v>0</v>
      </c>
      <c r="L134" s="105">
        <v>20.100000000000001</v>
      </c>
      <c r="M134" s="117">
        <v>59.22</v>
      </c>
      <c r="N134" s="105">
        <v>60.923999999999999</v>
      </c>
      <c r="O134" s="105">
        <v>30.143999999999998</v>
      </c>
      <c r="P134" s="106">
        <v>1.6970000000000001</v>
      </c>
    </row>
    <row r="135" spans="2:16" ht="31.2" x14ac:dyDescent="0.25">
      <c r="B135" s="72">
        <v>101</v>
      </c>
      <c r="C135" s="104" t="s">
        <v>50</v>
      </c>
      <c r="D135" s="57">
        <v>250</v>
      </c>
      <c r="E135" s="105">
        <v>19.73</v>
      </c>
      <c r="F135" s="105">
        <v>2.71</v>
      </c>
      <c r="G135" s="105">
        <v>12.11</v>
      </c>
      <c r="H135" s="105">
        <v>85.75</v>
      </c>
      <c r="I135" s="105">
        <v>5.5E-2</v>
      </c>
      <c r="J135" s="105">
        <v>8.25</v>
      </c>
      <c r="K135" s="105">
        <v>0</v>
      </c>
      <c r="L135" s="105">
        <v>1.22</v>
      </c>
      <c r="M135" s="105">
        <v>26.7</v>
      </c>
      <c r="N135" s="105">
        <v>55.98</v>
      </c>
      <c r="O135" s="105">
        <v>22.77</v>
      </c>
      <c r="P135" s="106">
        <v>0.88</v>
      </c>
    </row>
    <row r="136" spans="2:16" ht="15.6" x14ac:dyDescent="0.25">
      <c r="B136" s="72"/>
      <c r="C136" s="104" t="s">
        <v>51</v>
      </c>
      <c r="D136" s="57">
        <v>10</v>
      </c>
      <c r="E136" s="105">
        <v>0.26</v>
      </c>
      <c r="F136" s="105">
        <v>1.5</v>
      </c>
      <c r="G136" s="105">
        <v>0.36</v>
      </c>
      <c r="H136" s="105">
        <v>16.2</v>
      </c>
      <c r="I136" s="105">
        <v>2E-3</v>
      </c>
      <c r="J136" s="105">
        <v>0.04</v>
      </c>
      <c r="K136" s="105">
        <v>0.01</v>
      </c>
      <c r="L136" s="105">
        <v>0.03</v>
      </c>
      <c r="M136" s="105">
        <v>8.8000000000000007</v>
      </c>
      <c r="N136" s="105">
        <v>6.1</v>
      </c>
      <c r="O136" s="105">
        <v>0.9</v>
      </c>
      <c r="P136" s="106">
        <v>0.02</v>
      </c>
    </row>
    <row r="137" spans="2:16" ht="31.2" x14ac:dyDescent="0.25">
      <c r="B137" s="72">
        <v>280</v>
      </c>
      <c r="C137" s="104" t="s">
        <v>88</v>
      </c>
      <c r="D137" s="57">
        <v>100</v>
      </c>
      <c r="E137" s="105">
        <v>21.32</v>
      </c>
      <c r="F137" s="105">
        <v>9.93</v>
      </c>
      <c r="G137" s="105">
        <v>0.87</v>
      </c>
      <c r="H137" s="105">
        <v>178.13</v>
      </c>
      <c r="I137" s="105">
        <v>0.08</v>
      </c>
      <c r="J137" s="105">
        <v>1</v>
      </c>
      <c r="K137" s="105">
        <v>20</v>
      </c>
      <c r="L137" s="105">
        <v>1.2</v>
      </c>
      <c r="M137" s="105">
        <v>14.74</v>
      </c>
      <c r="N137" s="105">
        <v>219.3</v>
      </c>
      <c r="O137" s="105">
        <v>26.88</v>
      </c>
      <c r="P137" s="106">
        <v>3.34</v>
      </c>
    </row>
    <row r="138" spans="2:16" ht="31.2" x14ac:dyDescent="0.25">
      <c r="B138" s="72">
        <v>309</v>
      </c>
      <c r="C138" s="104" t="s">
        <v>66</v>
      </c>
      <c r="D138" s="57">
        <v>150</v>
      </c>
      <c r="E138" s="105">
        <v>5.0999999999999996</v>
      </c>
      <c r="F138" s="105">
        <v>7.5</v>
      </c>
      <c r="G138" s="105">
        <v>28.5</v>
      </c>
      <c r="H138" s="105">
        <v>201.9</v>
      </c>
      <c r="I138" s="105">
        <v>0.06</v>
      </c>
      <c r="J138" s="105">
        <v>0</v>
      </c>
      <c r="K138" s="105">
        <v>0</v>
      </c>
      <c r="L138" s="105">
        <v>1.95</v>
      </c>
      <c r="M138" s="105">
        <v>12</v>
      </c>
      <c r="N138" s="105">
        <v>34.5</v>
      </c>
      <c r="O138" s="105">
        <v>7.5</v>
      </c>
      <c r="P138" s="106">
        <v>0.75</v>
      </c>
    </row>
    <row r="139" spans="2:16" ht="31.2" x14ac:dyDescent="0.25">
      <c r="B139" s="72">
        <v>388</v>
      </c>
      <c r="C139" s="104" t="s">
        <v>59</v>
      </c>
      <c r="D139" s="57">
        <v>200</v>
      </c>
      <c r="E139" s="105">
        <v>0.4</v>
      </c>
      <c r="F139" s="105">
        <v>0.27</v>
      </c>
      <c r="G139" s="105">
        <v>17.2</v>
      </c>
      <c r="H139" s="105">
        <v>72.8</v>
      </c>
      <c r="I139" s="105">
        <v>0.01</v>
      </c>
      <c r="J139" s="105">
        <v>100</v>
      </c>
      <c r="K139" s="105">
        <v>0</v>
      </c>
      <c r="L139" s="105">
        <v>0</v>
      </c>
      <c r="M139" s="105">
        <v>7.73</v>
      </c>
      <c r="N139" s="105">
        <v>2.13</v>
      </c>
      <c r="O139" s="105">
        <v>2.67</v>
      </c>
      <c r="P139" s="106">
        <v>0.53</v>
      </c>
    </row>
    <row r="140" spans="2:16" ht="15.6" x14ac:dyDescent="0.25">
      <c r="B140" s="85" t="s">
        <v>42</v>
      </c>
      <c r="C140" s="104" t="s">
        <v>34</v>
      </c>
      <c r="D140" s="57">
        <v>30</v>
      </c>
      <c r="E140" s="105">
        <v>2.2799999999999998</v>
      </c>
      <c r="F140" s="105">
        <v>0.24</v>
      </c>
      <c r="G140" s="105">
        <v>14.76</v>
      </c>
      <c r="H140" s="105">
        <v>70.5</v>
      </c>
      <c r="I140" s="105">
        <v>3.3000000000000002E-2</v>
      </c>
      <c r="J140" s="105">
        <v>0</v>
      </c>
      <c r="K140" s="105">
        <v>0</v>
      </c>
      <c r="L140" s="105">
        <v>0.33</v>
      </c>
      <c r="M140" s="105">
        <v>6</v>
      </c>
      <c r="N140" s="105">
        <v>19.5</v>
      </c>
      <c r="O140" s="105">
        <v>4.2</v>
      </c>
      <c r="P140" s="106">
        <v>0.33</v>
      </c>
    </row>
    <row r="141" spans="2:16" ht="31.2" x14ac:dyDescent="0.25">
      <c r="B141" s="85" t="s">
        <v>43</v>
      </c>
      <c r="C141" s="104" t="s">
        <v>80</v>
      </c>
      <c r="D141" s="57">
        <v>50</v>
      </c>
      <c r="E141" s="105">
        <v>3.3</v>
      </c>
      <c r="F141" s="105">
        <v>0.6</v>
      </c>
      <c r="G141" s="105">
        <v>16.7</v>
      </c>
      <c r="H141" s="105">
        <v>87</v>
      </c>
      <c r="I141" s="105">
        <v>0.09</v>
      </c>
      <c r="J141" s="105">
        <v>0</v>
      </c>
      <c r="K141" s="105">
        <v>0</v>
      </c>
      <c r="L141" s="105">
        <v>0.7</v>
      </c>
      <c r="M141" s="105">
        <v>17.5</v>
      </c>
      <c r="N141" s="105">
        <v>79</v>
      </c>
      <c r="O141" s="105">
        <v>23.5</v>
      </c>
      <c r="P141" s="106">
        <v>1.95</v>
      </c>
    </row>
    <row r="142" spans="2:16" ht="16.2" thickBot="1" x14ac:dyDescent="0.3">
      <c r="B142" s="72"/>
      <c r="C142" s="95" t="s">
        <v>16</v>
      </c>
      <c r="D142" s="57"/>
      <c r="E142" s="87">
        <f>SUM(E134:E141)</f>
        <v>54.760000000000005</v>
      </c>
      <c r="F142" s="87">
        <f t="shared" ref="F142:P142" si="8">SUM(F134:F141)</f>
        <v>22.851999999999997</v>
      </c>
      <c r="G142" s="87">
        <f t="shared" si="8"/>
        <v>113.37000000000002</v>
      </c>
      <c r="H142" s="87">
        <f t="shared" si="8"/>
        <v>897.57999999999993</v>
      </c>
      <c r="I142" s="87">
        <f t="shared" si="8"/>
        <v>0.35599999999999998</v>
      </c>
      <c r="J142" s="87">
        <f t="shared" si="8"/>
        <v>114.962</v>
      </c>
      <c r="K142" s="87">
        <f t="shared" si="8"/>
        <v>20.010000000000002</v>
      </c>
      <c r="L142" s="87">
        <f>SUM(L134:L141)</f>
        <v>25.529999999999998</v>
      </c>
      <c r="M142" s="87">
        <f t="shared" si="8"/>
        <v>152.69</v>
      </c>
      <c r="N142" s="87">
        <f t="shared" si="8"/>
        <v>477.43399999999997</v>
      </c>
      <c r="O142" s="87">
        <f t="shared" si="8"/>
        <v>118.56400000000001</v>
      </c>
      <c r="P142" s="89">
        <f t="shared" si="8"/>
        <v>9.4969999999999999</v>
      </c>
    </row>
    <row r="143" spans="2:16" ht="16.2" thickBot="1" x14ac:dyDescent="0.3">
      <c r="B143" s="233" t="s">
        <v>0</v>
      </c>
      <c r="C143" s="263" t="s">
        <v>29</v>
      </c>
      <c r="D143" s="267" t="s">
        <v>30</v>
      </c>
      <c r="E143" s="270" t="s">
        <v>1</v>
      </c>
      <c r="F143" s="271"/>
      <c r="G143" s="272"/>
      <c r="H143" s="108" t="s">
        <v>2</v>
      </c>
      <c r="I143" s="270" t="s">
        <v>3</v>
      </c>
      <c r="J143" s="271"/>
      <c r="K143" s="271"/>
      <c r="L143" s="272"/>
      <c r="M143" s="260" t="s">
        <v>4</v>
      </c>
      <c r="N143" s="261"/>
      <c r="O143" s="261"/>
      <c r="P143" s="262"/>
    </row>
    <row r="144" spans="2:16" ht="15.6" x14ac:dyDescent="0.25">
      <c r="B144" s="235"/>
      <c r="C144" s="265"/>
      <c r="D144" s="268"/>
      <c r="E144" s="263" t="s">
        <v>5</v>
      </c>
      <c r="F144" s="256" t="s">
        <v>6</v>
      </c>
      <c r="G144" s="256" t="s">
        <v>7</v>
      </c>
      <c r="H144" s="109" t="s">
        <v>8</v>
      </c>
      <c r="I144" s="256" t="s">
        <v>9</v>
      </c>
      <c r="J144" s="256" t="s">
        <v>10</v>
      </c>
      <c r="K144" s="256" t="s">
        <v>25</v>
      </c>
      <c r="L144" s="256" t="s">
        <v>28</v>
      </c>
      <c r="M144" s="256" t="s">
        <v>11</v>
      </c>
      <c r="N144" s="256" t="s">
        <v>26</v>
      </c>
      <c r="O144" s="256" t="s">
        <v>27</v>
      </c>
      <c r="P144" s="256" t="s">
        <v>44</v>
      </c>
    </row>
    <row r="145" spans="2:16" ht="16.2" thickBot="1" x14ac:dyDescent="0.3">
      <c r="B145" s="234"/>
      <c r="C145" s="266"/>
      <c r="D145" s="269"/>
      <c r="E145" s="264"/>
      <c r="F145" s="257"/>
      <c r="G145" s="257"/>
      <c r="H145" s="110" t="s">
        <v>12</v>
      </c>
      <c r="I145" s="257"/>
      <c r="J145" s="257"/>
      <c r="K145" s="257"/>
      <c r="L145" s="257"/>
      <c r="M145" s="257"/>
      <c r="N145" s="257"/>
      <c r="O145" s="257"/>
      <c r="P145" s="257"/>
    </row>
    <row r="146" spans="2:16" ht="15.6" x14ac:dyDescent="0.25">
      <c r="B146" s="74" t="s">
        <v>32</v>
      </c>
      <c r="C146" s="91" t="s">
        <v>22</v>
      </c>
      <c r="D146" s="57"/>
      <c r="E146" s="131"/>
      <c r="F146" s="131"/>
      <c r="G146" s="131"/>
      <c r="H146" s="131"/>
      <c r="I146" s="131"/>
      <c r="J146" s="131"/>
      <c r="K146" s="149"/>
      <c r="L146" s="149"/>
      <c r="M146" s="131"/>
      <c r="N146" s="131"/>
      <c r="O146" s="131"/>
      <c r="P146" s="132"/>
    </row>
    <row r="147" spans="2:16" ht="15.6" x14ac:dyDescent="0.25">
      <c r="B147" s="72"/>
      <c r="C147" s="115" t="s">
        <v>17</v>
      </c>
      <c r="D147" s="57"/>
      <c r="E147" s="87"/>
      <c r="F147" s="87"/>
      <c r="G147" s="87"/>
      <c r="H147" s="87"/>
      <c r="I147" s="87"/>
      <c r="J147" s="87"/>
      <c r="K147" s="150"/>
      <c r="L147" s="150"/>
      <c r="M147" s="87"/>
      <c r="N147" s="87"/>
      <c r="O147" s="87"/>
      <c r="P147" s="89"/>
    </row>
    <row r="148" spans="2:16" ht="15.6" x14ac:dyDescent="0.25">
      <c r="B148" s="72">
        <v>71</v>
      </c>
      <c r="C148" s="104" t="s">
        <v>81</v>
      </c>
      <c r="D148" s="57">
        <v>100</v>
      </c>
      <c r="E148" s="105">
        <v>1.1000000000000001</v>
      </c>
      <c r="F148" s="105">
        <v>0.2</v>
      </c>
      <c r="G148" s="105">
        <v>3.8</v>
      </c>
      <c r="H148" s="105">
        <v>24</v>
      </c>
      <c r="I148" s="105">
        <v>0.06</v>
      </c>
      <c r="J148" s="105">
        <v>25</v>
      </c>
      <c r="K148" s="105">
        <v>0</v>
      </c>
      <c r="L148" s="105">
        <v>0.7</v>
      </c>
      <c r="M148" s="105">
        <v>14</v>
      </c>
      <c r="N148" s="105">
        <v>26</v>
      </c>
      <c r="O148" s="105">
        <v>20</v>
      </c>
      <c r="P148" s="106">
        <v>0.9</v>
      </c>
    </row>
    <row r="149" spans="2:16" ht="31.2" x14ac:dyDescent="0.25">
      <c r="B149" s="85">
        <v>113</v>
      </c>
      <c r="C149" s="104" t="s">
        <v>58</v>
      </c>
      <c r="D149" s="57">
        <v>250</v>
      </c>
      <c r="E149" s="122">
        <v>2.56</v>
      </c>
      <c r="F149" s="122">
        <v>5.54</v>
      </c>
      <c r="G149" s="122">
        <v>11.62</v>
      </c>
      <c r="H149" s="122">
        <v>15.75</v>
      </c>
      <c r="I149" s="122">
        <v>3.5000000000000003E-2</v>
      </c>
      <c r="J149" s="122">
        <v>0.5</v>
      </c>
      <c r="K149" s="123">
        <v>12.5</v>
      </c>
      <c r="L149" s="123">
        <v>2.57</v>
      </c>
      <c r="M149" s="122">
        <v>28.55</v>
      </c>
      <c r="N149" s="122">
        <v>38.5</v>
      </c>
      <c r="O149" s="122">
        <v>10.67</v>
      </c>
      <c r="P149" s="124">
        <v>0.65</v>
      </c>
    </row>
    <row r="150" spans="2:16" ht="31.2" x14ac:dyDescent="0.25">
      <c r="B150" s="85" t="s">
        <v>68</v>
      </c>
      <c r="C150" s="104" t="s">
        <v>67</v>
      </c>
      <c r="D150" s="57">
        <v>100</v>
      </c>
      <c r="E150" s="107">
        <v>13.5</v>
      </c>
      <c r="F150" s="105">
        <v>15.93</v>
      </c>
      <c r="G150" s="105">
        <v>7.1</v>
      </c>
      <c r="H150" s="105">
        <v>226.76</v>
      </c>
      <c r="I150" s="122">
        <v>0.06</v>
      </c>
      <c r="J150" s="122">
        <v>0.16</v>
      </c>
      <c r="K150" s="123">
        <v>16</v>
      </c>
      <c r="L150" s="123">
        <v>0.3</v>
      </c>
      <c r="M150" s="122">
        <v>44</v>
      </c>
      <c r="N150" s="122">
        <v>35.200000000000003</v>
      </c>
      <c r="O150" s="124">
        <v>20.5</v>
      </c>
      <c r="P150" s="124">
        <v>1.76</v>
      </c>
    </row>
    <row r="151" spans="2:16" ht="31.2" x14ac:dyDescent="0.25">
      <c r="B151" s="72">
        <v>317</v>
      </c>
      <c r="C151" s="104" t="s">
        <v>69</v>
      </c>
      <c r="D151" s="57">
        <v>150</v>
      </c>
      <c r="E151" s="105">
        <v>3.093</v>
      </c>
      <c r="F151" s="105">
        <v>2.83</v>
      </c>
      <c r="G151" s="105">
        <v>13.25</v>
      </c>
      <c r="H151" s="105">
        <v>90.9</v>
      </c>
      <c r="I151" s="105">
        <v>7.8E-2</v>
      </c>
      <c r="J151" s="105">
        <v>12.23</v>
      </c>
      <c r="K151" s="105">
        <v>14.7</v>
      </c>
      <c r="L151" s="105">
        <v>0.3</v>
      </c>
      <c r="M151" s="105">
        <v>63.15</v>
      </c>
      <c r="N151" s="105">
        <v>77.34</v>
      </c>
      <c r="O151" s="105">
        <v>31.47</v>
      </c>
      <c r="P151" s="106">
        <v>0.88</v>
      </c>
    </row>
    <row r="152" spans="2:16" ht="15.6" x14ac:dyDescent="0.25">
      <c r="B152" s="72">
        <v>346</v>
      </c>
      <c r="C152" s="104" t="s">
        <v>41</v>
      </c>
      <c r="D152" s="57">
        <v>200</v>
      </c>
      <c r="E152" s="105">
        <v>0.45</v>
      </c>
      <c r="F152" s="105">
        <v>0.1</v>
      </c>
      <c r="G152" s="105">
        <v>33.99</v>
      </c>
      <c r="H152" s="105">
        <v>141.19999999999999</v>
      </c>
      <c r="I152" s="105">
        <v>0.02</v>
      </c>
      <c r="J152" s="105">
        <v>12</v>
      </c>
      <c r="K152" s="105">
        <v>0</v>
      </c>
      <c r="L152" s="105">
        <v>0.1</v>
      </c>
      <c r="M152" s="105">
        <v>23.02</v>
      </c>
      <c r="N152" s="105">
        <v>11.5</v>
      </c>
      <c r="O152" s="105">
        <v>7.63</v>
      </c>
      <c r="P152" s="106">
        <v>0.24</v>
      </c>
    </row>
    <row r="153" spans="2:16" ht="15.6" x14ac:dyDescent="0.25">
      <c r="B153" s="85" t="s">
        <v>42</v>
      </c>
      <c r="C153" s="104" t="s">
        <v>34</v>
      </c>
      <c r="D153" s="57">
        <v>30</v>
      </c>
      <c r="E153" s="105">
        <v>2.2799999999999998</v>
      </c>
      <c r="F153" s="105">
        <v>0.24</v>
      </c>
      <c r="G153" s="105">
        <v>14.76</v>
      </c>
      <c r="H153" s="105">
        <v>70.5</v>
      </c>
      <c r="I153" s="105">
        <v>5.5E-2</v>
      </c>
      <c r="J153" s="105">
        <v>0</v>
      </c>
      <c r="K153" s="105">
        <v>0</v>
      </c>
      <c r="L153" s="105">
        <v>0.55000000000000004</v>
      </c>
      <c r="M153" s="105">
        <v>10</v>
      </c>
      <c r="N153" s="105">
        <v>32.5</v>
      </c>
      <c r="O153" s="105">
        <v>7</v>
      </c>
      <c r="P153" s="106">
        <v>0.55000000000000004</v>
      </c>
    </row>
    <row r="154" spans="2:16" ht="31.2" x14ac:dyDescent="0.25">
      <c r="B154" s="85" t="s">
        <v>43</v>
      </c>
      <c r="C154" s="104" t="s">
        <v>80</v>
      </c>
      <c r="D154" s="57">
        <v>50</v>
      </c>
      <c r="E154" s="105">
        <v>3.3</v>
      </c>
      <c r="F154" s="105">
        <v>0.6</v>
      </c>
      <c r="G154" s="105">
        <v>16.7</v>
      </c>
      <c r="H154" s="105">
        <v>87</v>
      </c>
      <c r="I154" s="105">
        <v>3.3000000000000002E-2</v>
      </c>
      <c r="J154" s="105">
        <v>0</v>
      </c>
      <c r="K154" s="105">
        <v>0</v>
      </c>
      <c r="L154" s="105">
        <v>0.33</v>
      </c>
      <c r="M154" s="105">
        <v>6</v>
      </c>
      <c r="N154" s="105">
        <v>19.5</v>
      </c>
      <c r="O154" s="105">
        <v>4.2</v>
      </c>
      <c r="P154" s="106">
        <v>0.33</v>
      </c>
    </row>
    <row r="155" spans="2:16" ht="14.4" x14ac:dyDescent="0.25">
      <c r="B155" s="72"/>
      <c r="C155" s="82"/>
      <c r="D155" s="52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4"/>
    </row>
    <row r="156" spans="2:16" ht="16.2" thickBot="1" x14ac:dyDescent="0.3">
      <c r="B156" s="98"/>
      <c r="C156" s="86" t="s">
        <v>16</v>
      </c>
      <c r="D156" s="58"/>
      <c r="E156" s="99">
        <f>SUM(E148:E155)</f>
        <v>26.283000000000001</v>
      </c>
      <c r="F156" s="99">
        <f t="shared" ref="F156:P156" si="9">SUM(F148:F155)</f>
        <v>25.44</v>
      </c>
      <c r="G156" s="99">
        <f t="shared" si="9"/>
        <v>101.22</v>
      </c>
      <c r="H156" s="99">
        <f t="shared" si="9"/>
        <v>656.1099999999999</v>
      </c>
      <c r="I156" s="99">
        <f t="shared" si="9"/>
        <v>0.34099999999999997</v>
      </c>
      <c r="J156" s="99">
        <f t="shared" si="9"/>
        <v>49.89</v>
      </c>
      <c r="K156" s="100">
        <f t="shared" si="9"/>
        <v>43.2</v>
      </c>
      <c r="L156" s="100">
        <f t="shared" si="9"/>
        <v>4.8499999999999996</v>
      </c>
      <c r="M156" s="99">
        <f t="shared" si="9"/>
        <v>188.72</v>
      </c>
      <c r="N156" s="99">
        <f t="shared" si="9"/>
        <v>240.54000000000002</v>
      </c>
      <c r="O156" s="99">
        <f t="shared" si="9"/>
        <v>101.47</v>
      </c>
      <c r="P156" s="101">
        <f t="shared" si="9"/>
        <v>5.3100000000000005</v>
      </c>
    </row>
    <row r="157" spans="2:16" ht="19.2" thickTop="1" thickBot="1" x14ac:dyDescent="0.3">
      <c r="B157" s="258" t="s">
        <v>74</v>
      </c>
      <c r="C157" s="259"/>
      <c r="D157" s="59"/>
      <c r="E157" s="102">
        <f t="shared" ref="E157:P157" si="10">SUM(E156,E26,E40,E54,E67,E80,E100,E114,E128,E142)</f>
        <v>341.08599999999996</v>
      </c>
      <c r="F157" s="102">
        <f t="shared" si="10"/>
        <v>256.916</v>
      </c>
      <c r="G157" s="103">
        <f>SUM(G26+G40+G54+G67+G80+G100+G114+G128+G142+G156)</f>
        <v>1171.7090000000001</v>
      </c>
      <c r="H157" s="102">
        <f t="shared" si="10"/>
        <v>8248.5949999999993</v>
      </c>
      <c r="I157" s="102">
        <f t="shared" si="10"/>
        <v>7.1060000000000008</v>
      </c>
      <c r="J157" s="103">
        <f>SUM(J156,J26,J40,J54,J67,J80,J100,J114,J128,J142)</f>
        <v>396.52600000000001</v>
      </c>
      <c r="K157" s="102">
        <f t="shared" si="10"/>
        <v>386.83199999999999</v>
      </c>
      <c r="L157" s="102">
        <f t="shared" si="10"/>
        <v>148.13899999999998</v>
      </c>
      <c r="M157" s="103">
        <f t="shared" si="10"/>
        <v>1866.7150000000001</v>
      </c>
      <c r="N157" s="103">
        <f t="shared" si="10"/>
        <v>4668.4340000000002</v>
      </c>
      <c r="O157" s="103">
        <f t="shared" si="10"/>
        <v>1454.4649999999999</v>
      </c>
      <c r="P157" s="102">
        <f t="shared" si="10"/>
        <v>102.822</v>
      </c>
    </row>
    <row r="158" spans="2:16" ht="13.8" thickTop="1" x14ac:dyDescent="0.25"/>
  </sheetData>
  <mergeCells count="195">
    <mergeCell ref="M7:P7"/>
    <mergeCell ref="K102:K103"/>
    <mergeCell ref="F56:F57"/>
    <mergeCell ref="M10:P10"/>
    <mergeCell ref="E11:E12"/>
    <mergeCell ref="F11:F12"/>
    <mergeCell ref="G11:G12"/>
    <mergeCell ref="I11:I12"/>
    <mergeCell ref="J11:J12"/>
    <mergeCell ref="K11:K12"/>
    <mergeCell ref="L11:L12"/>
    <mergeCell ref="M11:M12"/>
    <mergeCell ref="N11:N12"/>
    <mergeCell ref="E10:G10"/>
    <mergeCell ref="I10:L10"/>
    <mergeCell ref="O11:O12"/>
    <mergeCell ref="P11:P12"/>
    <mergeCell ref="O88:O89"/>
    <mergeCell ref="P88:P89"/>
    <mergeCell ref="M87:P87"/>
    <mergeCell ref="M88:M89"/>
    <mergeCell ref="N88:N89"/>
    <mergeCell ref="L102:L103"/>
    <mergeCell ref="M102:M103"/>
    <mergeCell ref="B27:B29"/>
    <mergeCell ref="C27:C29"/>
    <mergeCell ref="D27:D29"/>
    <mergeCell ref="E27:G27"/>
    <mergeCell ref="I27:L27"/>
    <mergeCell ref="M27:P27"/>
    <mergeCell ref="E28:E29"/>
    <mergeCell ref="F28:F29"/>
    <mergeCell ref="B10:B12"/>
    <mergeCell ref="C10:C12"/>
    <mergeCell ref="D10:D12"/>
    <mergeCell ref="G28:G29"/>
    <mergeCell ref="I28:I29"/>
    <mergeCell ref="J28:J29"/>
    <mergeCell ref="K28:K29"/>
    <mergeCell ref="L28:L29"/>
    <mergeCell ref="M28:M29"/>
    <mergeCell ref="N28:N29"/>
    <mergeCell ref="O28:O29"/>
    <mergeCell ref="P28:P29"/>
    <mergeCell ref="B41:B43"/>
    <mergeCell ref="C41:C43"/>
    <mergeCell ref="D41:D43"/>
    <mergeCell ref="E41:G41"/>
    <mergeCell ref="I41:L41"/>
    <mergeCell ref="M41:P41"/>
    <mergeCell ref="E42:E43"/>
    <mergeCell ref="F42:F43"/>
    <mergeCell ref="G42:G43"/>
    <mergeCell ref="I42:I43"/>
    <mergeCell ref="J42:J43"/>
    <mergeCell ref="K42:K43"/>
    <mergeCell ref="L42:L43"/>
    <mergeCell ref="M42:M43"/>
    <mergeCell ref="N42:N43"/>
    <mergeCell ref="O42:O43"/>
    <mergeCell ref="P42:P43"/>
    <mergeCell ref="P69:P70"/>
    <mergeCell ref="B55:B57"/>
    <mergeCell ref="C55:C57"/>
    <mergeCell ref="D55:D57"/>
    <mergeCell ref="E55:G55"/>
    <mergeCell ref="I55:L55"/>
    <mergeCell ref="M55:P55"/>
    <mergeCell ref="E56:E57"/>
    <mergeCell ref="N56:N57"/>
    <mergeCell ref="O56:O57"/>
    <mergeCell ref="P56:P57"/>
    <mergeCell ref="G56:G57"/>
    <mergeCell ref="I56:I57"/>
    <mergeCell ref="J56:J57"/>
    <mergeCell ref="K56:K57"/>
    <mergeCell ref="L56:L57"/>
    <mergeCell ref="M56:M57"/>
    <mergeCell ref="M69:M70"/>
    <mergeCell ref="N69:N70"/>
    <mergeCell ref="O69:O70"/>
    <mergeCell ref="B81:B83"/>
    <mergeCell ref="C81:C83"/>
    <mergeCell ref="D81:D83"/>
    <mergeCell ref="E81:G81"/>
    <mergeCell ref="I81:L81"/>
    <mergeCell ref="M81:P81"/>
    <mergeCell ref="F69:F70"/>
    <mergeCell ref="G69:G70"/>
    <mergeCell ref="I69:I70"/>
    <mergeCell ref="J69:J70"/>
    <mergeCell ref="K69:K70"/>
    <mergeCell ref="L69:L70"/>
    <mergeCell ref="L82:L83"/>
    <mergeCell ref="M82:M83"/>
    <mergeCell ref="N82:N83"/>
    <mergeCell ref="O82:O83"/>
    <mergeCell ref="P82:P83"/>
    <mergeCell ref="B68:B70"/>
    <mergeCell ref="C68:C70"/>
    <mergeCell ref="D68:D70"/>
    <mergeCell ref="E68:G68"/>
    <mergeCell ref="I68:L68"/>
    <mergeCell ref="M68:P68"/>
    <mergeCell ref="E69:E70"/>
    <mergeCell ref="E82:E83"/>
    <mergeCell ref="F82:F83"/>
    <mergeCell ref="G82:G83"/>
    <mergeCell ref="I82:I83"/>
    <mergeCell ref="J82:J83"/>
    <mergeCell ref="K82:K83"/>
    <mergeCell ref="E88:E89"/>
    <mergeCell ref="F88:F89"/>
    <mergeCell ref="G88:G89"/>
    <mergeCell ref="I88:I89"/>
    <mergeCell ref="J88:J89"/>
    <mergeCell ref="K88:K89"/>
    <mergeCell ref="M115:P115"/>
    <mergeCell ref="E116:E117"/>
    <mergeCell ref="F116:F117"/>
    <mergeCell ref="G116:G117"/>
    <mergeCell ref="I116:I117"/>
    <mergeCell ref="B87:B89"/>
    <mergeCell ref="C87:C89"/>
    <mergeCell ref="D87:D89"/>
    <mergeCell ref="E87:G87"/>
    <mergeCell ref="I87:L87"/>
    <mergeCell ref="L88:L89"/>
    <mergeCell ref="O116:O117"/>
    <mergeCell ref="P116:P117"/>
    <mergeCell ref="J116:J117"/>
    <mergeCell ref="K116:K117"/>
    <mergeCell ref="L116:L117"/>
    <mergeCell ref="M116:M117"/>
    <mergeCell ref="N116:N117"/>
    <mergeCell ref="B143:B145"/>
    <mergeCell ref="C143:C145"/>
    <mergeCell ref="D143:D145"/>
    <mergeCell ref="E143:G143"/>
    <mergeCell ref="I143:L143"/>
    <mergeCell ref="N102:N103"/>
    <mergeCell ref="O102:O103"/>
    <mergeCell ref="P102:P103"/>
    <mergeCell ref="B115:B117"/>
    <mergeCell ref="C115:C117"/>
    <mergeCell ref="D115:D117"/>
    <mergeCell ref="E115:G115"/>
    <mergeCell ref="I115:L115"/>
    <mergeCell ref="B101:B103"/>
    <mergeCell ref="C101:C103"/>
    <mergeCell ref="D101:D103"/>
    <mergeCell ref="E101:G101"/>
    <mergeCell ref="I101:L101"/>
    <mergeCell ref="M101:P101"/>
    <mergeCell ref="E102:E103"/>
    <mergeCell ref="F102:F103"/>
    <mergeCell ref="G102:G103"/>
    <mergeCell ref="I102:I103"/>
    <mergeCell ref="J102:J103"/>
    <mergeCell ref="B129:B131"/>
    <mergeCell ref="C129:C131"/>
    <mergeCell ref="D129:D131"/>
    <mergeCell ref="E129:G129"/>
    <mergeCell ref="I129:L129"/>
    <mergeCell ref="M129:P129"/>
    <mergeCell ref="E130:E131"/>
    <mergeCell ref="F130:F131"/>
    <mergeCell ref="G130:G131"/>
    <mergeCell ref="I130:I131"/>
    <mergeCell ref="J130:J131"/>
    <mergeCell ref="K130:K131"/>
    <mergeCell ref="K3:P3"/>
    <mergeCell ref="O2:P2"/>
    <mergeCell ref="O144:O145"/>
    <mergeCell ref="P144:P145"/>
    <mergeCell ref="B157:C157"/>
    <mergeCell ref="H10:H12"/>
    <mergeCell ref="M4:P4"/>
    <mergeCell ref="M5:P5"/>
    <mergeCell ref="M6:P6"/>
    <mergeCell ref="M143:P143"/>
    <mergeCell ref="E144:E145"/>
    <mergeCell ref="F144:F145"/>
    <mergeCell ref="G144:G145"/>
    <mergeCell ref="I144:I145"/>
    <mergeCell ref="J144:J145"/>
    <mergeCell ref="K144:K145"/>
    <mergeCell ref="L144:L145"/>
    <mergeCell ref="M144:M145"/>
    <mergeCell ref="N144:N145"/>
    <mergeCell ref="L130:L131"/>
    <mergeCell ref="M130:M131"/>
    <mergeCell ref="N130:N131"/>
    <mergeCell ref="O130:O131"/>
    <mergeCell ref="P130:P131"/>
  </mergeCells>
  <phoneticPr fontId="0" type="noConversion"/>
  <pageMargins left="0.75" right="0.75" top="1" bottom="1" header="0.5" footer="0.5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Примерное меню 2024-2025г </vt:lpstr>
      <vt:lpstr>Диетическое меню</vt:lpstr>
      <vt:lpstr>Лист3</vt:lpstr>
      <vt:lpstr>'Примерное меню 2024-2025г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2024-09-25T07:00:35Z</cp:lastPrinted>
  <dcterms:created xsi:type="dcterms:W3CDTF">2016-09-12T18:58:30Z</dcterms:created>
  <dcterms:modified xsi:type="dcterms:W3CDTF">2024-10-10T11:55:59Z</dcterms:modified>
</cp:coreProperties>
</file>